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nia Quezada\Desktop\Ilania\Portal Actualizado 15-06-2022\Diciembre 2022\"/>
    </mc:Choice>
  </mc:AlternateContent>
  <xr:revisionPtr revIDLastSave="0" documentId="13_ncr:1_{67E406F6-E7BD-4FBE-A5B2-FB28BC031D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2" r:id="rId1"/>
    <sheet name="Sheet1" sheetId="3" r:id="rId2"/>
  </sheets>
  <definedNames>
    <definedName name="_xlnm.Print_Area" localSheetId="0">SEPTIEMBRE!$A$1:$K$307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9" i="2" l="1"/>
  <c r="F279" i="2"/>
  <c r="G279" i="2"/>
  <c r="H279" i="2"/>
  <c r="I279" i="2"/>
  <c r="J279" i="2"/>
  <c r="K279" i="2"/>
  <c r="D279" i="2"/>
  <c r="E8" i="2"/>
  <c r="F8" i="2"/>
  <c r="G8" i="2"/>
  <c r="H8" i="2"/>
  <c r="I8" i="2"/>
  <c r="J8" i="2"/>
  <c r="K8" i="2"/>
  <c r="D8" i="2"/>
  <c r="E191" i="2"/>
  <c r="F191" i="2"/>
  <c r="G191" i="2"/>
  <c r="H191" i="2"/>
  <c r="I191" i="2"/>
  <c r="J191" i="2"/>
  <c r="K191" i="2"/>
  <c r="D191" i="2"/>
  <c r="E182" i="2"/>
  <c r="F182" i="2"/>
  <c r="G182" i="2"/>
  <c r="H182" i="2"/>
  <c r="I182" i="2"/>
  <c r="J182" i="2"/>
  <c r="K182" i="2"/>
  <c r="D182" i="2"/>
  <c r="H200" i="2" l="1"/>
  <c r="G245" i="2" l="1"/>
  <c r="G244" i="2"/>
  <c r="G243" i="2"/>
  <c r="G242" i="2"/>
  <c r="F241" i="2"/>
  <c r="F240" i="2" s="1"/>
  <c r="F239" i="2"/>
  <c r="F237" i="2"/>
  <c r="F236" i="2" s="1"/>
  <c r="I233" i="2"/>
  <c r="I232" i="2" s="1"/>
  <c r="F228" i="2"/>
  <c r="G228" i="2" s="1"/>
  <c r="F229" i="2"/>
  <c r="F221" i="2"/>
  <c r="F220" i="2"/>
  <c r="F201" i="2"/>
  <c r="F198" i="2"/>
  <c r="F181" i="2"/>
  <c r="F179" i="2"/>
  <c r="G169" i="2"/>
  <c r="F163" i="2"/>
  <c r="F162" i="2"/>
  <c r="F161" i="2"/>
  <c r="K157" i="2"/>
  <c r="F151" i="2"/>
  <c r="F135" i="2"/>
  <c r="F136" i="2"/>
  <c r="F127" i="2"/>
  <c r="E128" i="2"/>
  <c r="F117" i="2"/>
  <c r="F114" i="2"/>
  <c r="F115" i="2"/>
  <c r="F107" i="2"/>
  <c r="G107" i="2" s="1"/>
  <c r="K104" i="2"/>
  <c r="J104" i="2"/>
  <c r="I104" i="2"/>
  <c r="H104" i="2"/>
  <c r="E104" i="2"/>
  <c r="G105" i="2"/>
  <c r="G98" i="2"/>
  <c r="F100" i="2"/>
  <c r="F90" i="2"/>
  <c r="F89" i="2"/>
  <c r="F79" i="2"/>
  <c r="F78" i="2"/>
  <c r="F75" i="2"/>
  <c r="F74" i="2"/>
  <c r="F73" i="2"/>
  <c r="F77" i="2"/>
  <c r="F76" i="2"/>
  <c r="F71" i="2"/>
  <c r="F72" i="2"/>
  <c r="F62" i="2"/>
  <c r="E57" i="2"/>
  <c r="F57" i="2" s="1"/>
  <c r="F60" i="2"/>
  <c r="F61" i="2"/>
  <c r="F53" i="2"/>
  <c r="F54" i="2"/>
  <c r="F52" i="2"/>
  <c r="G52" i="2" s="1"/>
  <c r="F50" i="2"/>
  <c r="F51" i="2"/>
  <c r="F48" i="2"/>
  <c r="G48" i="2" s="1"/>
  <c r="F49" i="2"/>
  <c r="F47" i="2"/>
  <c r="F41" i="2"/>
  <c r="F42" i="2"/>
  <c r="F39" i="2"/>
  <c r="F40" i="2"/>
  <c r="G31" i="2"/>
  <c r="G32" i="2"/>
  <c r="F28" i="2"/>
  <c r="E17" i="2"/>
  <c r="F17" i="2"/>
  <c r="H17" i="2"/>
  <c r="I17" i="2"/>
  <c r="J17" i="2"/>
  <c r="K17" i="2"/>
  <c r="D17" i="2"/>
  <c r="E20" i="2"/>
  <c r="F20" i="2"/>
  <c r="H20" i="2"/>
  <c r="I20" i="2"/>
  <c r="J20" i="2"/>
  <c r="K20" i="2"/>
  <c r="D20" i="2"/>
  <c r="H21" i="2"/>
  <c r="I21" i="2"/>
  <c r="J21" i="2"/>
  <c r="K21" i="2"/>
  <c r="F21" i="2"/>
  <c r="E21" i="2"/>
  <c r="G23" i="2"/>
  <c r="G25" i="2"/>
  <c r="F278" i="2"/>
  <c r="F277" i="2" s="1"/>
  <c r="F276" i="2" s="1"/>
  <c r="K277" i="2"/>
  <c r="K276" i="2" s="1"/>
  <c r="J277" i="2"/>
  <c r="J276" i="2" s="1"/>
  <c r="I277" i="2"/>
  <c r="I276" i="2" s="1"/>
  <c r="H277" i="2"/>
  <c r="H276" i="2" s="1"/>
  <c r="E277" i="2"/>
  <c r="E276" i="2" s="1"/>
  <c r="D277" i="2"/>
  <c r="D276" i="2" s="1"/>
  <c r="K274" i="2"/>
  <c r="J274" i="2"/>
  <c r="I274" i="2"/>
  <c r="H274" i="2"/>
  <c r="E274" i="2"/>
  <c r="D274" i="2"/>
  <c r="F275" i="2"/>
  <c r="F274" i="2" s="1"/>
  <c r="K270" i="2"/>
  <c r="J270" i="2"/>
  <c r="I270" i="2"/>
  <c r="H270" i="2"/>
  <c r="E270" i="2"/>
  <c r="F271" i="2"/>
  <c r="F270" i="2" s="1"/>
  <c r="D270" i="2"/>
  <c r="K267" i="2"/>
  <c r="K266" i="2" s="1"/>
  <c r="J267" i="2"/>
  <c r="J266" i="2" s="1"/>
  <c r="I267" i="2"/>
  <c r="I266" i="2" s="1"/>
  <c r="H267" i="2"/>
  <c r="H266" i="2" s="1"/>
  <c r="G267" i="2"/>
  <c r="G266" i="2" s="1"/>
  <c r="F267" i="2"/>
  <c r="F266" i="2" s="1"/>
  <c r="E267" i="2"/>
  <c r="E266" i="2" s="1"/>
  <c r="D267" i="2"/>
  <c r="D266" i="2" s="1"/>
  <c r="K264" i="2"/>
  <c r="J264" i="2"/>
  <c r="I264" i="2"/>
  <c r="H264" i="2"/>
  <c r="F264" i="2"/>
  <c r="E264" i="2"/>
  <c r="D264" i="2"/>
  <c r="K262" i="2"/>
  <c r="J262" i="2"/>
  <c r="I262" i="2"/>
  <c r="H262" i="2"/>
  <c r="E262" i="2"/>
  <c r="D262" i="2"/>
  <c r="F263" i="2"/>
  <c r="F262" i="2" s="1"/>
  <c r="F258" i="2"/>
  <c r="F257" i="2" s="1"/>
  <c r="F256" i="2" s="1"/>
  <c r="F255" i="2" s="1"/>
  <c r="K257" i="2"/>
  <c r="K256" i="2" s="1"/>
  <c r="K255" i="2" s="1"/>
  <c r="J257" i="2"/>
  <c r="J256" i="2" s="1"/>
  <c r="J255" i="2" s="1"/>
  <c r="I257" i="2"/>
  <c r="I256" i="2" s="1"/>
  <c r="I255" i="2" s="1"/>
  <c r="H257" i="2"/>
  <c r="H256" i="2" s="1"/>
  <c r="H255" i="2" s="1"/>
  <c r="E257" i="2"/>
  <c r="E256" i="2" s="1"/>
  <c r="E255" i="2" s="1"/>
  <c r="D257" i="2"/>
  <c r="D256" i="2" s="1"/>
  <c r="D255" i="2" s="1"/>
  <c r="F253" i="2"/>
  <c r="F252" i="2"/>
  <c r="F251" i="2"/>
  <c r="F250" i="2"/>
  <c r="K249" i="2"/>
  <c r="J249" i="2"/>
  <c r="I249" i="2"/>
  <c r="H249" i="2"/>
  <c r="E249" i="2"/>
  <c r="D249" i="2"/>
  <c r="K240" i="2"/>
  <c r="J240" i="2"/>
  <c r="I240" i="2"/>
  <c r="H240" i="2"/>
  <c r="E240" i="2"/>
  <c r="D240" i="2"/>
  <c r="K238" i="2"/>
  <c r="J238" i="2"/>
  <c r="I238" i="2"/>
  <c r="H238" i="2"/>
  <c r="E238" i="2"/>
  <c r="D238" i="2"/>
  <c r="K236" i="2"/>
  <c r="J236" i="2"/>
  <c r="I236" i="2"/>
  <c r="H236" i="2"/>
  <c r="E236" i="2"/>
  <c r="D236" i="2"/>
  <c r="K233" i="2"/>
  <c r="K232" i="2" s="1"/>
  <c r="J233" i="2"/>
  <c r="J232" i="2" s="1"/>
  <c r="H232" i="2"/>
  <c r="F231" i="2"/>
  <c r="F230" i="2" s="1"/>
  <c r="K230" i="2"/>
  <c r="J230" i="2"/>
  <c r="I230" i="2"/>
  <c r="H230" i="2"/>
  <c r="D230" i="2"/>
  <c r="D228" i="2"/>
  <c r="F227" i="2"/>
  <c r="K226" i="2"/>
  <c r="J226" i="2"/>
  <c r="I226" i="2"/>
  <c r="H226" i="2"/>
  <c r="D226" i="2"/>
  <c r="F226" i="2" s="1"/>
  <c r="F225" i="2"/>
  <c r="F224" i="2" s="1"/>
  <c r="K224" i="2"/>
  <c r="J224" i="2"/>
  <c r="I224" i="2"/>
  <c r="H224" i="2"/>
  <c r="E224" i="2"/>
  <c r="D224" i="2"/>
  <c r="K222" i="2"/>
  <c r="J222" i="2"/>
  <c r="I222" i="2"/>
  <c r="H222" i="2"/>
  <c r="E222" i="2"/>
  <c r="D222" i="2"/>
  <c r="F223" i="2"/>
  <c r="F222" i="2" s="1"/>
  <c r="K214" i="2"/>
  <c r="J214" i="2"/>
  <c r="I214" i="2"/>
  <c r="H214" i="2"/>
  <c r="E214" i="2"/>
  <c r="D214" i="2"/>
  <c r="F218" i="2"/>
  <c r="F215" i="2"/>
  <c r="F214" i="2" s="1"/>
  <c r="F216" i="2"/>
  <c r="K212" i="2"/>
  <c r="K211" i="2" s="1"/>
  <c r="J212" i="2"/>
  <c r="J211" i="2" s="1"/>
  <c r="I212" i="2"/>
  <c r="I211" i="2" s="1"/>
  <c r="H212" i="2"/>
  <c r="H211" i="2" s="1"/>
  <c r="E212" i="2"/>
  <c r="E211" i="2" s="1"/>
  <c r="G249" i="2" l="1"/>
  <c r="F238" i="2"/>
  <c r="G275" i="2"/>
  <c r="G274" i="2" s="1"/>
  <c r="E269" i="2"/>
  <c r="G269" i="2" s="1"/>
  <c r="G263" i="2"/>
  <c r="G278" i="2"/>
  <c r="G277" i="2" s="1"/>
  <c r="G276" i="2" s="1"/>
  <c r="I235" i="2"/>
  <c r="K235" i="2"/>
  <c r="J235" i="2"/>
  <c r="H235" i="2"/>
  <c r="D235" i="2"/>
  <c r="K209" i="2"/>
  <c r="J209" i="2"/>
  <c r="I209" i="2"/>
  <c r="H209" i="2"/>
  <c r="F209" i="2"/>
  <c r="E209" i="2"/>
  <c r="D209" i="2"/>
  <c r="D207" i="2"/>
  <c r="F208" i="2"/>
  <c r="F207" i="2" s="1"/>
  <c r="K204" i="2"/>
  <c r="J204" i="2"/>
  <c r="I204" i="2"/>
  <c r="H204" i="2"/>
  <c r="E204" i="2"/>
  <c r="D204" i="2"/>
  <c r="F205" i="2"/>
  <c r="F204" i="2" s="1"/>
  <c r="F203" i="2"/>
  <c r="K202" i="2"/>
  <c r="J202" i="2"/>
  <c r="I202" i="2"/>
  <c r="H202" i="2"/>
  <c r="D202" i="2"/>
  <c r="F202" i="2" s="1"/>
  <c r="D200" i="2"/>
  <c r="F200" i="2" s="1"/>
  <c r="F180" i="2"/>
  <c r="F178" i="2" s="1"/>
  <c r="K178" i="2"/>
  <c r="J178" i="2"/>
  <c r="I178" i="2"/>
  <c r="H178" i="2"/>
  <c r="E178" i="2"/>
  <c r="D178" i="2"/>
  <c r="F177" i="2"/>
  <c r="F176" i="2"/>
  <c r="D175" i="2"/>
  <c r="F173" i="2"/>
  <c r="G173" i="2" s="1"/>
  <c r="F174" i="2"/>
  <c r="F171" i="2"/>
  <c r="F172" i="2"/>
  <c r="K167" i="2"/>
  <c r="J167" i="2"/>
  <c r="I167" i="2"/>
  <c r="H167" i="2"/>
  <c r="E167" i="2"/>
  <c r="E165" i="2" s="1"/>
  <c r="F165" i="2" s="1"/>
  <c r="F168" i="2"/>
  <c r="F167" i="2" s="1"/>
  <c r="D167" i="2"/>
  <c r="D164" i="2"/>
  <c r="F164" i="2" s="1"/>
  <c r="K162" i="2"/>
  <c r="J162" i="2"/>
  <c r="I162" i="2"/>
  <c r="H162" i="2"/>
  <c r="F156" i="2"/>
  <c r="D155" i="2"/>
  <c r="K151" i="2"/>
  <c r="J151" i="2"/>
  <c r="I151" i="2"/>
  <c r="H151" i="2"/>
  <c r="F152" i="2"/>
  <c r="E152" i="2"/>
  <c r="D152" i="2"/>
  <c r="D143" i="2"/>
  <c r="F144" i="2"/>
  <c r="K140" i="2"/>
  <c r="J140" i="2"/>
  <c r="I140" i="2"/>
  <c r="H140" i="2"/>
  <c r="F140" i="2"/>
  <c r="E140" i="2"/>
  <c r="D140" i="2"/>
  <c r="F137" i="2"/>
  <c r="F138" i="2"/>
  <c r="K130" i="2"/>
  <c r="J130" i="2"/>
  <c r="I130" i="2"/>
  <c r="H130" i="2"/>
  <c r="E130" i="2"/>
  <c r="D130" i="2"/>
  <c r="F133" i="2"/>
  <c r="G133" i="2" s="1"/>
  <c r="F134" i="2"/>
  <c r="F129" i="2"/>
  <c r="F128" i="2" s="1"/>
  <c r="D128" i="2"/>
  <c r="F125" i="2"/>
  <c r="F126" i="2"/>
  <c r="D121" i="2"/>
  <c r="F120" i="2"/>
  <c r="F119" i="2" s="1"/>
  <c r="F122" i="2"/>
  <c r="F121" i="2" s="1"/>
  <c r="K119" i="2"/>
  <c r="J119" i="2"/>
  <c r="I119" i="2"/>
  <c r="H119" i="2"/>
  <c r="E119" i="2"/>
  <c r="D119" i="2"/>
  <c r="K116" i="2"/>
  <c r="J116" i="2"/>
  <c r="I116" i="2"/>
  <c r="H116" i="2"/>
  <c r="F116" i="2"/>
  <c r="D111" i="2"/>
  <c r="K112" i="2"/>
  <c r="J112" i="2"/>
  <c r="I112" i="2"/>
  <c r="H112" i="2"/>
  <c r="F112" i="2"/>
  <c r="E112" i="2"/>
  <c r="D112" i="2"/>
  <c r="D108" i="2"/>
  <c r="E109" i="2"/>
  <c r="E108" i="2" s="1"/>
  <c r="H109" i="2"/>
  <c r="H108" i="2" s="1"/>
  <c r="I109" i="2"/>
  <c r="I108" i="2" s="1"/>
  <c r="J109" i="2"/>
  <c r="J108" i="2" s="1"/>
  <c r="K109" i="2"/>
  <c r="F110" i="2"/>
  <c r="G109" i="2" s="1"/>
  <c r="G108" i="2" s="1"/>
  <c r="F106" i="2"/>
  <c r="D104" i="2"/>
  <c r="F104" i="2" s="1"/>
  <c r="K101" i="2"/>
  <c r="J101" i="2"/>
  <c r="I101" i="2"/>
  <c r="H101" i="2"/>
  <c r="D101" i="2"/>
  <c r="F102" i="2"/>
  <c r="F101" i="2" s="1"/>
  <c r="F103" i="2"/>
  <c r="D97" i="2"/>
  <c r="D88" i="2" s="1"/>
  <c r="F95" i="2"/>
  <c r="F96" i="2"/>
  <c r="F94" i="2"/>
  <c r="F93" i="2"/>
  <c r="F91" i="2"/>
  <c r="G91" i="2" s="1"/>
  <c r="F92" i="2"/>
  <c r="K82" i="2"/>
  <c r="J82" i="2"/>
  <c r="I82" i="2"/>
  <c r="H82" i="2"/>
  <c r="E82" i="2"/>
  <c r="D82" i="2"/>
  <c r="F83" i="2"/>
  <c r="F82" i="2" s="1"/>
  <c r="F81" i="2"/>
  <c r="F80" i="2"/>
  <c r="G80" i="2" s="1"/>
  <c r="G28" i="2"/>
  <c r="F34" i="2"/>
  <c r="D139" i="2" l="1"/>
  <c r="F175" i="2"/>
  <c r="G175" i="2" s="1"/>
  <c r="D199" i="2"/>
  <c r="F199" i="2" s="1"/>
  <c r="F130" i="2"/>
  <c r="D206" i="2"/>
  <c r="F206" i="2" s="1"/>
  <c r="F109" i="2"/>
  <c r="F108" i="2" s="1"/>
  <c r="G198" i="2"/>
  <c r="G33" i="2"/>
  <c r="G9" i="2"/>
  <c r="G10" i="2"/>
  <c r="G35" i="2" l="1"/>
  <c r="G36" i="2"/>
  <c r="G265" i="2"/>
  <c r="G264" i="2" s="1"/>
  <c r="G26" i="2" l="1"/>
  <c r="G96" i="2"/>
  <c r="G95" i="2"/>
  <c r="G94" i="2"/>
  <c r="G93" i="2"/>
  <c r="G92" i="2"/>
  <c r="G90" i="2"/>
  <c r="G89" i="2"/>
  <c r="G87" i="2"/>
  <c r="G86" i="2"/>
  <c r="G85" i="2"/>
  <c r="G84" i="2"/>
  <c r="G83" i="2"/>
  <c r="G81" i="2"/>
  <c r="G79" i="2" s="1"/>
  <c r="G78" i="2"/>
  <c r="G77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1" i="2"/>
  <c r="G50" i="2"/>
  <c r="G49" i="2"/>
  <c r="G47" i="2"/>
  <c r="G46" i="2"/>
  <c r="G45" i="2"/>
  <c r="G44" i="2"/>
  <c r="G42" i="2"/>
  <c r="G41" i="2"/>
  <c r="G40" i="2"/>
  <c r="G39" i="2"/>
  <c r="G38" i="2"/>
  <c r="G37" i="2"/>
  <c r="G30" i="2"/>
  <c r="G27" i="2"/>
  <c r="G24" i="2"/>
  <c r="G21" i="2" s="1"/>
  <c r="G22" i="2"/>
  <c r="G19" i="2"/>
  <c r="G18" i="2"/>
  <c r="G16" i="2"/>
  <c r="G15" i="2"/>
  <c r="G14" i="2"/>
  <c r="G13" i="2"/>
  <c r="G12" i="2"/>
  <c r="G11" i="2"/>
  <c r="G271" i="2"/>
  <c r="G270" i="2" s="1"/>
  <c r="G262" i="2"/>
  <c r="G261" i="2"/>
  <c r="G260" i="2"/>
  <c r="G259" i="2"/>
  <c r="G258" i="2"/>
  <c r="G257" i="2" s="1"/>
  <c r="G256" i="2" s="1"/>
  <c r="G255" i="2" s="1"/>
  <c r="G253" i="2"/>
  <c r="G250" i="2"/>
  <c r="G248" i="2"/>
  <c r="G247" i="2"/>
  <c r="G246" i="2"/>
  <c r="G241" i="2"/>
  <c r="G240" i="2" s="1"/>
  <c r="G239" i="2"/>
  <c r="G238" i="2" s="1"/>
  <c r="G237" i="2"/>
  <c r="G236" i="2" s="1"/>
  <c r="G234" i="2"/>
  <c r="G233" i="2" s="1"/>
  <c r="G232" i="2" s="1"/>
  <c r="G231" i="2"/>
  <c r="G230" i="2" s="1"/>
  <c r="G229" i="2"/>
  <c r="G227" i="2"/>
  <c r="G226" i="2" s="1"/>
  <c r="G224" i="2"/>
  <c r="G223" i="2"/>
  <c r="G222" i="2" s="1"/>
  <c r="G221" i="2"/>
  <c r="G220" i="2"/>
  <c r="G219" i="2"/>
  <c r="G218" i="2"/>
  <c r="G217" i="2"/>
  <c r="G216" i="2"/>
  <c r="G215" i="2"/>
  <c r="G210" i="2"/>
  <c r="G209" i="2" s="1"/>
  <c r="G208" i="2"/>
  <c r="G205" i="2"/>
  <c r="G204" i="2" s="1"/>
  <c r="G203" i="2"/>
  <c r="G202" i="2" s="1"/>
  <c r="G201" i="2"/>
  <c r="G200" i="2" s="1"/>
  <c r="G181" i="2"/>
  <c r="G180" i="2"/>
  <c r="G179" i="2"/>
  <c r="G177" i="2"/>
  <c r="G176" i="2"/>
  <c r="G174" i="2"/>
  <c r="G172" i="2"/>
  <c r="G171" i="2"/>
  <c r="G170" i="2"/>
  <c r="G168" i="2"/>
  <c r="G167" i="2" s="1"/>
  <c r="G166" i="2"/>
  <c r="G165" i="2"/>
  <c r="G163" i="2"/>
  <c r="G162" i="2"/>
  <c r="G161" i="2"/>
  <c r="G160" i="2"/>
  <c r="G159" i="2"/>
  <c r="G157" i="2"/>
  <c r="G154" i="2"/>
  <c r="G153" i="2"/>
  <c r="G150" i="2"/>
  <c r="G149" i="2"/>
  <c r="G148" i="2"/>
  <c r="G147" i="2"/>
  <c r="G146" i="2"/>
  <c r="G145" i="2"/>
  <c r="G144" i="2"/>
  <c r="G143" i="2" s="1"/>
  <c r="G142" i="2"/>
  <c r="G141" i="2"/>
  <c r="G138" i="2"/>
  <c r="G137" i="2"/>
  <c r="G136" i="2"/>
  <c r="G135" i="2"/>
  <c r="G134" i="2"/>
  <c r="G132" i="2"/>
  <c r="G131" i="2"/>
  <c r="G129" i="2"/>
  <c r="G128" i="2"/>
  <c r="G127" i="2"/>
  <c r="G126" i="2"/>
  <c r="G125" i="2"/>
  <c r="G124" i="2"/>
  <c r="G123" i="2"/>
  <c r="G122" i="2"/>
  <c r="G121" i="2"/>
  <c r="G120" i="2"/>
  <c r="G119" i="2" s="1"/>
  <c r="G118" i="2"/>
  <c r="G117" i="2"/>
  <c r="G116" i="2" s="1"/>
  <c r="G115" i="2"/>
  <c r="G114" i="2"/>
  <c r="G113" i="2"/>
  <c r="G112" i="2" s="1"/>
  <c r="G106" i="2"/>
  <c r="G104" i="2" s="1"/>
  <c r="G103" i="2"/>
  <c r="G102" i="2"/>
  <c r="G101" i="2" s="1"/>
  <c r="G100" i="2"/>
  <c r="G57" i="2" l="1"/>
  <c r="G17" i="2"/>
  <c r="G20" i="2"/>
  <c r="G214" i="2"/>
  <c r="G164" i="2"/>
  <c r="G140" i="2"/>
  <c r="G139" i="2" s="1"/>
  <c r="G111" i="2"/>
  <c r="G235" i="2"/>
  <c r="G199" i="2"/>
  <c r="G130" i="2"/>
  <c r="G152" i="2"/>
  <c r="G151" i="2" s="1"/>
  <c r="G155" i="2"/>
  <c r="G82" i="2"/>
  <c r="G207" i="2"/>
  <c r="G206" i="2" s="1"/>
  <c r="G178" i="2"/>
  <c r="D213" i="2"/>
  <c r="F213" i="2" s="1"/>
  <c r="D211" i="2"/>
  <c r="G213" i="2" l="1"/>
  <c r="G212" i="2" s="1"/>
  <c r="G211" i="2" s="1"/>
  <c r="F212" i="2"/>
  <c r="F211" i="2" s="1"/>
  <c r="G97" i="2" l="1"/>
  <c r="G88" i="2" s="1"/>
  <c r="F97" i="2"/>
</calcChain>
</file>

<file path=xl/sharedStrings.xml><?xml version="1.0" encoding="utf-8"?>
<sst xmlns="http://schemas.openxmlformats.org/spreadsheetml/2006/main" count="579" uniqueCount="487">
  <si>
    <t>0210.01.0005.100.10</t>
  </si>
  <si>
    <t>REMUNERACIONES Y CONTRIBUCIONES</t>
  </si>
  <si>
    <t>2.1.1</t>
  </si>
  <si>
    <t>REMUNERACIONES</t>
  </si>
  <si>
    <t>2.1.1.1</t>
  </si>
  <si>
    <t>Remuneraciones al personal fijo</t>
  </si>
  <si>
    <t>2.1.1.2</t>
  </si>
  <si>
    <t>Remuneraciones al personal de carácter temporal</t>
  </si>
  <si>
    <t>2.1.1.4</t>
  </si>
  <si>
    <t>Sueldo anual no.13</t>
  </si>
  <si>
    <t>2.1.1.5</t>
  </si>
  <si>
    <t>Prestaciones económicas</t>
  </si>
  <si>
    <t>2.1.2</t>
  </si>
  <si>
    <t>SOBRESUELDOS</t>
  </si>
  <si>
    <t>2.1.2.2</t>
  </si>
  <si>
    <t>Compensación</t>
  </si>
  <si>
    <t>2.1.5</t>
  </si>
  <si>
    <t>CONTRIBUCIONES A LA SEGURIDAD SOCIAL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</si>
  <si>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</si>
  <si>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</si>
  <si>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</si>
  <si>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</si>
  <si>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</si>
  <si>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</si>
  <si>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CONTRATACIÓN DE SERVICIOS</t>
  </si>
  <si>
    <t>2.2.1</t>
  </si>
  <si>
    <t>SERVICIOS BÁSICOS</t>
  </si>
  <si>
    <t>2.2.1.1</t>
  </si>
  <si>
    <t>Radiocomunicación</t>
  </si>
  <si>
    <t>2.2.1.3</t>
  </si>
  <si>
    <t>Teléfono local</t>
  </si>
  <si>
    <t>2.2.1.5</t>
  </si>
  <si>
    <t>Servicio de internet y televisión por cable</t>
  </si>
  <si>
    <t>2.2.1.6</t>
  </si>
  <si>
    <t>Electricidad</t>
  </si>
  <si>
    <t>2.2.1.7</t>
  </si>
  <si>
    <t>Agua</t>
  </si>
  <si>
    <t>2.2.1.8</t>
  </si>
  <si>
    <t>Recolección de residuos</t>
  </si>
  <si>
    <t>2.2.2</t>
  </si>
  <si>
    <t>PUBLICIDAD, IMPRESIÓN Y ENCUADERNACIÓN</t>
  </si>
  <si>
    <t>2.2.2.1</t>
  </si>
  <si>
    <t>Publicidad y propaganda</t>
  </si>
  <si>
    <t>2.2.2.2</t>
  </si>
  <si>
    <t>Impresión, encuadernación y rotulación</t>
  </si>
  <si>
    <t>2.2.3</t>
  </si>
  <si>
    <t>VIÁTICOS</t>
  </si>
  <si>
    <t>2.2.3.1</t>
  </si>
  <si>
    <t>Viáticos dentro del país</t>
  </si>
  <si>
    <t>2.2.3.2</t>
  </si>
  <si>
    <t>Viáticos fuera del país</t>
  </si>
  <si>
    <t>2.2.5.2</t>
  </si>
  <si>
    <t>Alquileres de máquinas y equipos de producción</t>
  </si>
  <si>
    <t>2.2.5.2.01</t>
  </si>
  <si>
    <t>2.2.5.3</t>
  </si>
  <si>
    <t>Alquileres de  equipos</t>
  </si>
  <si>
    <t>2.2.5.3.02</t>
  </si>
  <si>
    <t>Alquiler de equipo de tecnología y almacenamiento de datos</t>
  </si>
  <si>
    <t>2.2.5.4</t>
  </si>
  <si>
    <t>Alquileres de equipos de transporte, tracción y elevación</t>
  </si>
  <si>
    <t>2.2.5.4.01</t>
  </si>
  <si>
    <t>2.2.5.9</t>
  </si>
  <si>
    <t>Derecho de uso</t>
  </si>
  <si>
    <t>2.2.5.9.01</t>
  </si>
  <si>
    <t>Licencias Informáticas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</si>
  <si>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</si>
  <si>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</si>
  <si>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</si>
  <si>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</si>
  <si>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</si>
  <si>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</si>
  <si>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</si>
  <si>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</si>
  <si>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</si>
  <si>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2.2.7.1</t>
  </si>
  <si>
    <t>Contratación de mantenimiento y reparaciones menores</t>
  </si>
  <si>
    <t>2.2.7.1.01</t>
  </si>
  <si>
    <t>Reparaciones y mantenimientos menores en edificaciones</t>
  </si>
  <si>
    <t>2.2.7.1.06</t>
  </si>
  <si>
    <t>Mantenimiento y reparación de instalaciones eléctricas</t>
  </si>
  <si>
    <t>2.2.7.2</t>
  </si>
  <si>
    <t>Mantenimiento y reparación  de maquinarias y equipos</t>
  </si>
  <si>
    <t>2.2.7.2.01</t>
  </si>
  <si>
    <t>Mantenimiento y reparación de mobiliarios y equipos de oficina</t>
  </si>
  <si>
    <t>2.2.7.2.06</t>
  </si>
  <si>
    <t>2.2.7.2.08</t>
  </si>
  <si>
    <t>Servicios de mantenimiento, reparación, desmonte e instalación</t>
  </si>
  <si>
    <t>2.2.7.3</t>
  </si>
  <si>
    <t>Instalaciones temporales</t>
  </si>
  <si>
    <t>2.2.7.3.01</t>
  </si>
  <si>
    <t>2.2.8</t>
  </si>
  <si>
    <t>OTROS SERVICIOS NO INCLUIDOS EN CONCEPTOS ANTERIORES</t>
  </si>
  <si>
    <t>2.2.8.1</t>
  </si>
  <si>
    <t>Gastos judiciales</t>
  </si>
  <si>
    <t>2.2.8.1.01</t>
  </si>
  <si>
    <t>2.2.8.2</t>
  </si>
  <si>
    <t>Comisiones y gastos</t>
  </si>
  <si>
    <t>2.2.8.2.01</t>
  </si>
  <si>
    <t>2.2.8.4</t>
  </si>
  <si>
    <t>Servicios funerarios y gastos conexos</t>
  </si>
  <si>
    <t>2.2.8.4.01</t>
  </si>
  <si>
    <t>2.2.8.6</t>
  </si>
  <si>
    <t>Servicio de organización de eventos, festividades y actividades de entretenimiento</t>
  </si>
  <si>
    <t>2.2.8.6.01</t>
  </si>
  <si>
    <t>Eventos generales</t>
  </si>
  <si>
    <t>2.2.8.7</t>
  </si>
  <si>
    <t>Servicios Técnicos y Profesionales</t>
  </si>
  <si>
    <t>2.2.8.7.04</t>
  </si>
  <si>
    <t>Servicios de capacitación</t>
  </si>
  <si>
    <t>2.2.8.7.06</t>
  </si>
  <si>
    <t>Otros servicios técnicos profesionales</t>
  </si>
  <si>
    <t>Pasajes y gastos de transporte</t>
  </si>
  <si>
    <t>Peaje</t>
  </si>
  <si>
    <t>ALQUILERES Y RENTAS</t>
  </si>
  <si>
    <t>Alquileres y rentas de edificaciones y locales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</si>
  <si>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</si>
  <si>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</si>
  <si>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</si>
  <si>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</si>
  <si>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</si>
  <si>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</si>
  <si>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</si>
  <si>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</si>
  <si>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</si>
  <si>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</si>
  <si>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</si>
  <si>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</si>
  <si>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</si>
  <si>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</si>
  <si>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</si>
  <si>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2.3.2</t>
  </si>
  <si>
    <t>TEXTILES Y VESTUARIOS</t>
  </si>
  <si>
    <t>2.3.2.1</t>
  </si>
  <si>
    <t>Hilados, fibras, telas y útiles de costura</t>
  </si>
  <si>
    <t>2.3.2.1.01</t>
  </si>
  <si>
    <t>2.3.2.2</t>
  </si>
  <si>
    <t>Acabados textiles</t>
  </si>
  <si>
    <t>2.3.2.2.01</t>
  </si>
  <si>
    <t>2.3.2.3</t>
  </si>
  <si>
    <t>Prendas y accesorios de vestir</t>
  </si>
  <si>
    <t>2.3.2.3.01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</si>
  <si>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</si>
  <si>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</si>
  <si>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</si>
  <si>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</si>
  <si>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</si>
  <si>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</si>
  <si>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</si>
  <si>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</si>
  <si>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</si>
  <si>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</si>
  <si>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</si>
  <si>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2.3.3.4</t>
  </si>
  <si>
    <t>Libros, revistas y periódicos</t>
  </si>
  <si>
    <t>2.3.3.4.01</t>
  </si>
  <si>
    <t>2.3.4</t>
  </si>
  <si>
    <t>PRODUCTOS FARMACÉUTICOS</t>
  </si>
  <si>
    <t>2.3.4.1</t>
  </si>
  <si>
    <t>Productos medicinales para uso humano</t>
  </si>
  <si>
    <t>2.3.4.1.01</t>
  </si>
  <si>
    <t>2.3.5</t>
  </si>
  <si>
    <t>CUERO, CAUCHO Y PLÁSTICO</t>
  </si>
  <si>
    <t>2.3.5.2</t>
  </si>
  <si>
    <t>Productos de cuero</t>
  </si>
  <si>
    <t>2.3.5.2.01</t>
  </si>
  <si>
    <t>Artículos de cuero</t>
  </si>
  <si>
    <t>2.3.5.3</t>
  </si>
  <si>
    <t>Llantas y neumáticos</t>
  </si>
  <si>
    <t>2.3.5.3.01</t>
  </si>
  <si>
    <t>2.3.5.4</t>
  </si>
  <si>
    <t>Artículos de caucho</t>
  </si>
  <si>
    <t>2.3.5.4.01</t>
  </si>
  <si>
    <t>2.3.5.5</t>
  </si>
  <si>
    <t>Plástico</t>
  </si>
  <si>
    <t>2.3.5.5.01</t>
  </si>
  <si>
    <t>2.3.6</t>
  </si>
  <si>
    <t>PRODUCTOS DE MINERALES, METÁLICOS Y NO METÁLICOS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</si>
  <si>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</si>
  <si>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</si>
  <si>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</si>
  <si>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</si>
  <si>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</si>
  <si>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</si>
  <si>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2.3.6.3</t>
  </si>
  <si>
    <t>Productos metálicos y sus derivados</t>
  </si>
  <si>
    <t>2.3.6.3.04</t>
  </si>
  <si>
    <t>Herramientas menores</t>
  </si>
  <si>
    <t>2.3.6.3.05</t>
  </si>
  <si>
    <t>Productos de hojalata</t>
  </si>
  <si>
    <t>2.3.6.3.06</t>
  </si>
  <si>
    <t>Productos metálicos</t>
  </si>
  <si>
    <t>2.3.6.4</t>
  </si>
  <si>
    <t>Minerales</t>
  </si>
  <si>
    <t>2.3.6.4.01</t>
  </si>
  <si>
    <t>Minerales metalíferos</t>
  </si>
  <si>
    <t>2.3.6.9</t>
  </si>
  <si>
    <t>Otros productos minerales no metálicos</t>
  </si>
  <si>
    <t>2.3.6.9.01</t>
  </si>
  <si>
    <t>Otros productos no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</si>
  <si>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</si>
  <si>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</si>
  <si>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</si>
  <si>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</si>
  <si>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</si>
  <si>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</si>
  <si>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</si>
  <si>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</si>
  <si>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</si>
  <si>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</si>
  <si>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2.3.7.2.03</t>
  </si>
  <si>
    <t>Productos químicos de uso personal y de laboratorios</t>
  </si>
  <si>
    <t>2.3.7.2.04</t>
  </si>
  <si>
    <t>Abonos y fertilizantes</t>
  </si>
  <si>
    <t>2.3.7.2.06</t>
  </si>
  <si>
    <t>Pinturas, lacas, barnices, diluyentes y absorbentes para</t>
  </si>
  <si>
    <t>pinturas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</si>
  <si>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</si>
  <si>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</si>
  <si>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</si>
  <si>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</si>
  <si>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</si>
  <si>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</si>
  <si>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</si>
  <si>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</si>
  <si>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enseñanza</t>
  </si>
  <si>
    <t>2.3.9.2.01</t>
  </si>
  <si>
    <t>Útiles  y materiales de escritorio, oficina e informática</t>
  </si>
  <si>
    <t>2.3.9.2.02</t>
  </si>
  <si>
    <t>Útiles y materiales  escolares y de enseñanzas</t>
  </si>
  <si>
    <t>2.3.9.3</t>
  </si>
  <si>
    <t>Útiles menores médico, quirúrgicos o de laboratorio</t>
  </si>
  <si>
    <t>2.3.9.3.01</t>
  </si>
  <si>
    <t>2.3.9.4</t>
  </si>
  <si>
    <t>Útiles destinados a actividades deportivas, culturales y recreativas</t>
  </si>
  <si>
    <t>2.3.9.4.01</t>
  </si>
  <si>
    <t>2.3.9.5</t>
  </si>
  <si>
    <t>Útiles de cocina y comedor</t>
  </si>
  <si>
    <t>2.3.9.5.01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</si>
  <si>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</si>
  <si>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</si>
  <si>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</si>
  <si>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</si>
  <si>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</si>
  <si>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</si>
  <si>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</si>
  <si>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</si>
  <si>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</si>
  <si>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</si>
  <si>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</si>
  <si>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</si>
  <si>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</si>
  <si>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</si>
  <si>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</si>
  <si>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2.3.9.9.05</t>
  </si>
  <si>
    <t>Productos y útiles diversos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</si>
  <si>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</si>
  <si>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</si>
  <si>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</si>
  <si>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</si>
  <si>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</si>
  <si>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</si>
  <si>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</si>
  <si>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</si>
  <si>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</si>
  <si>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</si>
  <si>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</si>
  <si>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</si>
  <si>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2.6.2</t>
  </si>
  <si>
    <t>MOBILIARIO Y EQUIPO DE AUDIO, AUDIOVISUAL, RECREATIVO Y EDUCACIONAL</t>
  </si>
  <si>
    <t>2.6.2.1</t>
  </si>
  <si>
    <t>Equipos y aparatos audiovisuales</t>
  </si>
  <si>
    <t>2.6.2.1.01</t>
  </si>
  <si>
    <t>Equipos y Aparatos Audiovisuales</t>
  </si>
  <si>
    <t>2.6.2.3</t>
  </si>
  <si>
    <t>Cámaras fotográficas y de video</t>
  </si>
  <si>
    <t>2.6.2.3.01</t>
  </si>
  <si>
    <t>2.6.3</t>
  </si>
  <si>
    <t>EQUIPO E INSTRUMENTAL, CIENTÍFICO Y LABORATORIO</t>
  </si>
  <si>
    <t>2.6.3.4</t>
  </si>
  <si>
    <t>EQUIPO E INSTRUMENTOS DE MEDICIÓN CIENTÍFICA</t>
  </si>
  <si>
    <t>2.6.3.4.01</t>
  </si>
  <si>
    <t>Equipos e instrumentos de medición científica</t>
  </si>
  <si>
    <t>2.6.4</t>
  </si>
  <si>
    <t>VEHÍCULOS Y EQUIPO DE TRANSPORTE, TRACCIÓN Y ELEVACIÓN</t>
  </si>
  <si>
    <t>2.6.4.1</t>
  </si>
  <si>
    <t>Automóviles y camiones</t>
  </si>
  <si>
    <t>2.6.4.1.01</t>
  </si>
  <si>
    <t>2.6.4.8</t>
  </si>
  <si>
    <t>Otros equipos de transporte</t>
  </si>
  <si>
    <t>2.6.4.8.01</t>
  </si>
  <si>
    <t>2.6.5</t>
  </si>
  <si>
    <t>MAQUINARIA, OTROS EQUIPOS Y HERRAMIENTAS</t>
  </si>
  <si>
    <t>2.6.5.1</t>
  </si>
  <si>
    <t>Maquinaria y equipo agropecuario</t>
  </si>
  <si>
    <t>2.6.5.1.01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</si>
  <si>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</si>
  <si>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</si>
  <si>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</si>
  <si>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</si>
  <si>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</si>
  <si>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</si>
  <si>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</si>
  <si>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</si>
  <si>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</si>
  <si>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</si>
  <si>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</si>
  <si>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</si>
  <si>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2.6.5.8</t>
  </si>
  <si>
    <t>Otros equipos</t>
  </si>
  <si>
    <t>2.6.5.8.01</t>
  </si>
  <si>
    <t>2.6.6</t>
  </si>
  <si>
    <t>EQUIPOS DE DEFENSA Y SEGURIDAD</t>
  </si>
  <si>
    <t>2.6.6.2</t>
  </si>
  <si>
    <t>Equipos de seguridad</t>
  </si>
  <si>
    <t>2.6.6.2.01</t>
  </si>
  <si>
    <t>2.6.8</t>
  </si>
  <si>
    <t>BIENES INTANGIBLES</t>
  </si>
  <si>
    <t>2.6.8.1</t>
  </si>
  <si>
    <t>Investigación y desarrollo</t>
  </si>
  <si>
    <t>2.6.8.1.01</t>
  </si>
  <si>
    <t>2.6.8.3</t>
  </si>
  <si>
    <t>Programas de informática y base de datos</t>
  </si>
  <si>
    <t>2.6.8.3.01</t>
  </si>
  <si>
    <t>Programas de informática</t>
  </si>
  <si>
    <t>2.6.8.5</t>
  </si>
  <si>
    <t>Estudios de preinversión</t>
  </si>
  <si>
    <t>2.6.8.5.01</t>
  </si>
  <si>
    <t>OBRAS</t>
  </si>
  <si>
    <t>2.7.1</t>
  </si>
  <si>
    <t>OBRAS EN EDIFICACIONES</t>
  </si>
  <si>
    <t>2.7.1.2</t>
  </si>
  <si>
    <t>Obras para edificación no residencial</t>
  </si>
  <si>
    <t>2.7.1.2.01</t>
  </si>
  <si>
    <t>0210.01.0005.104.10</t>
  </si>
  <si>
    <t>2.2.8.7.01</t>
  </si>
  <si>
    <t>Servicios técnicos y profesionales</t>
  </si>
  <si>
    <t>2.2.8.7.02</t>
  </si>
  <si>
    <t>Servicios jurídicos</t>
  </si>
  <si>
    <t>2.2.8.7.05</t>
  </si>
  <si>
    <t>Servicios de informática y sistemas computarizados</t>
  </si>
  <si>
    <t>2.6.1.9</t>
  </si>
  <si>
    <t>Otros mobiliarios y equipos no identificados precedentemente</t>
  </si>
  <si>
    <t>2.6.1.9.01</t>
  </si>
  <si>
    <t>Otros Mobiliarios y Equipos no Identificados Precedentemente</t>
  </si>
  <si>
    <t>2.6.3.1</t>
  </si>
  <si>
    <t>Equipo médico y de laboratorio</t>
  </si>
  <si>
    <t>2.6.3.1.01</t>
  </si>
  <si>
    <t>2.6.4.3</t>
  </si>
  <si>
    <t>Equipo aeronáutico</t>
  </si>
  <si>
    <t>2.6.4.3.01</t>
  </si>
  <si>
    <t>Total General Ejecutado</t>
  </si>
  <si>
    <t>DESCRIPCION UE</t>
  </si>
  <si>
    <t>PRESUPUESTO INICIAL</t>
  </si>
  <si>
    <t>PRESUPUESTO VIGENTE</t>
  </si>
  <si>
    <t>PRESUPUESTO DISPONIBLE</t>
  </si>
  <si>
    <t>PREVENTIVO</t>
  </si>
  <si>
    <t>COMPROMISO</t>
  </si>
  <si>
    <t>DEVENGADO</t>
  </si>
  <si>
    <t>LIBRAMIENTO</t>
  </si>
  <si>
    <t>DIRECCION EJECUTIVA DE LA COMISION DE FOMENTO  A LA TECNIFICACION DEL SISTEMA NACIONAL DE RIEGO</t>
  </si>
  <si>
    <t>MINISTERIO DE AGRICULTURA</t>
  </si>
  <si>
    <t xml:space="preserve">   Pablo M. Grimaldi Hernández</t>
  </si>
  <si>
    <t>Autorizado por</t>
  </si>
  <si>
    <t>Enc. Dpto. Administrativo y Financiero</t>
  </si>
  <si>
    <t>2.2.4</t>
  </si>
  <si>
    <t>TRANSPORTE Y ALMACENAJE</t>
  </si>
  <si>
    <t>2.2.4.4</t>
  </si>
  <si>
    <t>2.2.4.4.01</t>
  </si>
  <si>
    <t>2.2.5</t>
  </si>
  <si>
    <t>2.2.5.1</t>
  </si>
  <si>
    <t>2.2.5.1.01</t>
  </si>
  <si>
    <t>Mantenimiento y reparación de equipos de transporte, tracción y elevación</t>
  </si>
  <si>
    <t>VEHÍCULOS Y EQUIPO DE TRANSPORTE, TRACCIÓN          Y ELEVACIÓN</t>
  </si>
  <si>
    <t xml:space="preserve">                        Elaborado por</t>
  </si>
  <si>
    <t xml:space="preserve">             Analista de Presupuesto</t>
  </si>
  <si>
    <t xml:space="preserve">                 Ilania Quezada Luciano</t>
  </si>
  <si>
    <t xml:space="preserve">                   Claudio A. Caamaño Vélez</t>
  </si>
  <si>
    <t>MODIFICACIONES APROBADAS</t>
  </si>
  <si>
    <r>
      <rPr>
        <sz val="12"/>
        <rFont val="Arial MT"/>
        <family val="2"/>
      </rPr>
      <t>2.1.1.1.01</t>
    </r>
  </si>
  <si>
    <r>
      <rPr>
        <sz val="12"/>
        <rFont val="Arial MT"/>
        <family val="2"/>
      </rPr>
      <t>Sueldos empleados fijos</t>
    </r>
  </si>
  <si>
    <r>
      <rPr>
        <sz val="12"/>
        <rFont val="Arial MT"/>
        <family val="2"/>
      </rPr>
      <t>2.1.1.2.08</t>
    </r>
  </si>
  <si>
    <r>
      <rPr>
        <sz val="12"/>
        <rFont val="Arial MT"/>
        <family val="2"/>
      </rPr>
      <t>Empleados temporales</t>
    </r>
  </si>
  <si>
    <r>
      <rPr>
        <sz val="12"/>
        <rFont val="Arial MT"/>
        <family val="2"/>
      </rPr>
      <t>2.1.1.4.01</t>
    </r>
  </si>
  <si>
    <r>
      <rPr>
        <sz val="12"/>
        <rFont val="Arial MT"/>
        <family val="2"/>
      </rPr>
      <t>Sueldo Anual No. 13</t>
    </r>
  </si>
  <si>
    <r>
      <rPr>
        <sz val="12"/>
        <rFont val="Arial MT"/>
        <family val="2"/>
      </rPr>
      <t>2.1.1.5.03</t>
    </r>
  </si>
  <si>
    <r>
      <rPr>
        <sz val="12"/>
        <rFont val="Arial MT"/>
        <family val="2"/>
      </rPr>
      <t>Prestación laboral por desvinculación</t>
    </r>
  </si>
  <si>
    <r>
      <rPr>
        <sz val="12"/>
        <rFont val="Arial MT"/>
        <family val="2"/>
      </rPr>
      <t>2.1.1.5.04</t>
    </r>
  </si>
  <si>
    <r>
      <rPr>
        <sz val="12"/>
        <rFont val="Arial MT"/>
        <family val="2"/>
      </rPr>
      <t>Proporción de vacaciones no disfrutadas</t>
    </r>
  </si>
  <si>
    <r>
      <rPr>
        <sz val="12"/>
        <rFont val="Arial MT"/>
        <family val="2"/>
      </rPr>
      <t>2.1.2.2.01</t>
    </r>
  </si>
  <si>
    <r>
      <rPr>
        <sz val="12"/>
        <rFont val="Arial MT"/>
        <family val="2"/>
      </rPr>
      <t>Compensación por gastos de alimentación</t>
    </r>
  </si>
  <si>
    <r>
      <rPr>
        <sz val="12"/>
        <rFont val="Arial MT"/>
        <family val="2"/>
      </rPr>
      <t>2.1.2.2.04</t>
    </r>
  </si>
  <si>
    <r>
      <rPr>
        <sz val="12"/>
        <rFont val="Arial MT"/>
        <family val="2"/>
      </rPr>
      <t>Prima de transporte</t>
    </r>
  </si>
  <si>
    <r>
      <rPr>
        <sz val="12"/>
        <rFont val="Arial MT"/>
        <family val="2"/>
      </rPr>
      <t>2.1.2.2.05</t>
    </r>
  </si>
  <si>
    <r>
      <rPr>
        <sz val="12"/>
        <rFont val="Arial MT"/>
        <family val="2"/>
      </rPr>
      <t>Compensación servicios de seguridad</t>
    </r>
  </si>
  <si>
    <r>
      <rPr>
        <sz val="12"/>
        <rFont val="Arial MT"/>
        <family val="2"/>
      </rPr>
      <t>2.1.5.1.01</t>
    </r>
  </si>
  <si>
    <r>
      <rPr>
        <sz val="12"/>
        <rFont val="Arial MT"/>
        <family val="2"/>
      </rPr>
      <t>Contribuciones al seguro de salud</t>
    </r>
  </si>
  <si>
    <r>
      <rPr>
        <sz val="12"/>
        <rFont val="Arial MT"/>
        <family val="2"/>
      </rPr>
      <t>2.1.5.2.01</t>
    </r>
  </si>
  <si>
    <r>
      <rPr>
        <sz val="12"/>
        <rFont val="Arial MT"/>
        <family val="2"/>
      </rPr>
      <t>Contribuciones al seguro de pensiones</t>
    </r>
  </si>
  <si>
    <r>
      <rPr>
        <sz val="12"/>
        <rFont val="Arial MT"/>
        <family val="2"/>
      </rPr>
      <t>2.1.5.3.01</t>
    </r>
  </si>
  <si>
    <r>
      <rPr>
        <sz val="12"/>
        <rFont val="Arial MT"/>
        <family val="2"/>
      </rPr>
      <t>Contribuciones al seguro de riesgo laboral</t>
    </r>
  </si>
  <si>
    <r>
      <rPr>
        <sz val="12"/>
        <rFont val="Arial MT"/>
        <family val="2"/>
      </rPr>
      <t>2.2.1.1.01</t>
    </r>
  </si>
  <si>
    <r>
      <rPr>
        <sz val="12"/>
        <rFont val="Arial MT"/>
        <family val="2"/>
      </rPr>
      <t>Radiocomunicación</t>
    </r>
  </si>
  <si>
    <r>
      <rPr>
        <sz val="12"/>
        <rFont val="Arial MT"/>
        <family val="2"/>
      </rPr>
      <t>2.2.1.3.01</t>
    </r>
  </si>
  <si>
    <r>
      <rPr>
        <sz val="12"/>
        <rFont val="Arial MT"/>
        <family val="2"/>
      </rPr>
      <t>Teléfono local</t>
    </r>
  </si>
  <si>
    <r>
      <rPr>
        <sz val="12"/>
        <rFont val="Arial MT"/>
        <family val="2"/>
      </rPr>
      <t>2.2.1.5.01</t>
    </r>
  </si>
  <si>
    <r>
      <rPr>
        <sz val="12"/>
        <rFont val="Arial MT"/>
        <family val="2"/>
      </rPr>
      <t>Servicio de internet y televisión por cable</t>
    </r>
  </si>
  <si>
    <r>
      <rPr>
        <sz val="12"/>
        <rFont val="Arial MT"/>
        <family val="2"/>
      </rPr>
      <t>2.2.1.6.01</t>
    </r>
  </si>
  <si>
    <r>
      <rPr>
        <sz val="12"/>
        <rFont val="Arial MT"/>
        <family val="2"/>
      </rPr>
      <t>Energía eléctrica</t>
    </r>
  </si>
  <si>
    <r>
      <rPr>
        <sz val="12"/>
        <rFont val="Arial MT"/>
        <family val="2"/>
      </rPr>
      <t>2.2.1.7.01</t>
    </r>
  </si>
  <si>
    <r>
      <rPr>
        <sz val="12"/>
        <rFont val="Arial MT"/>
        <family val="2"/>
      </rPr>
      <t>Agua</t>
    </r>
  </si>
  <si>
    <r>
      <rPr>
        <sz val="12"/>
        <rFont val="Arial MT"/>
        <family val="2"/>
      </rPr>
      <t>2.2.1.8.01</t>
    </r>
  </si>
  <si>
    <r>
      <rPr>
        <sz val="12"/>
        <rFont val="Arial MT"/>
        <family val="2"/>
      </rPr>
      <t>Recolección de residuos</t>
    </r>
  </si>
  <si>
    <r>
      <rPr>
        <sz val="12"/>
        <rFont val="Arial MT"/>
        <family val="2"/>
      </rPr>
      <t>2.2.2.1.01</t>
    </r>
  </si>
  <si>
    <r>
      <rPr>
        <sz val="12"/>
        <rFont val="Arial MT"/>
        <family val="2"/>
      </rPr>
      <t>Publicidad y propaganda</t>
    </r>
  </si>
  <si>
    <r>
      <rPr>
        <sz val="12"/>
        <rFont val="Arial MT"/>
        <family val="2"/>
      </rPr>
      <t>2.2.2.2.01</t>
    </r>
  </si>
  <si>
    <r>
      <rPr>
        <sz val="12"/>
        <rFont val="Arial MT"/>
        <family val="2"/>
      </rPr>
      <t>Impresión, encuadernación y rotulación</t>
    </r>
  </si>
  <si>
    <r>
      <rPr>
        <sz val="12"/>
        <rFont val="Arial MT"/>
        <family val="2"/>
      </rPr>
      <t>2.2.3.1.01</t>
    </r>
  </si>
  <si>
    <r>
      <rPr>
        <sz val="12"/>
        <rFont val="Arial MT"/>
        <family val="2"/>
      </rPr>
      <t>Viáticos dentro del país</t>
    </r>
  </si>
  <si>
    <r>
      <rPr>
        <sz val="12"/>
        <rFont val="Arial MT"/>
        <family val="2"/>
      </rPr>
      <t>2.2.3.2.01</t>
    </r>
  </si>
  <si>
    <r>
      <rPr>
        <sz val="12"/>
        <rFont val="Arial MT"/>
        <family val="2"/>
      </rPr>
      <t>Viaticos fuera del país</t>
    </r>
  </si>
  <si>
    <r>
      <rPr>
        <b/>
        <sz val="12"/>
        <rFont val="Arial mt"/>
      </rPr>
      <t>2.2.4.1</t>
    </r>
  </si>
  <si>
    <r>
      <rPr>
        <b/>
        <sz val="12"/>
        <rFont val="Arial Narrow"/>
        <family val="2"/>
      </rPr>
      <t>Pasajes y gastos de transporte</t>
    </r>
  </si>
  <si>
    <r>
      <rPr>
        <sz val="12"/>
        <rFont val="Arial MT"/>
      </rPr>
      <t>2.2.4.1.01</t>
    </r>
  </si>
  <si>
    <r>
      <rPr>
        <b/>
        <sz val="12"/>
        <rFont val="Arial mt"/>
      </rPr>
      <t>SERVICIOS DE CONSERVACIÓN, REPARACIONES MENORES E INSTALACIONES
TEMPORALES</t>
    </r>
  </si>
  <si>
    <t>ITEM</t>
  </si>
  <si>
    <t xml:space="preserve">            Aprobado por</t>
  </si>
  <si>
    <t xml:space="preserve">           Director Ejecutivo</t>
  </si>
  <si>
    <t>INGRESOS DEL PRESUPUESTO Y GASTOS AL 31 DE DICIEMBRE 2022</t>
  </si>
  <si>
    <t>Compensación por cumplimiento de indicadores del MAP</t>
  </si>
  <si>
    <t>2.1.2.2.10</t>
  </si>
  <si>
    <t>2.2.9.2.01</t>
  </si>
  <si>
    <t>TRANSFERENCIAS CORRIENTES</t>
  </si>
  <si>
    <t>2.4.1</t>
  </si>
  <si>
    <t>2.4.2</t>
  </si>
  <si>
    <t>2.4.3</t>
  </si>
  <si>
    <t>2.4.4</t>
  </si>
  <si>
    <t>2.4.5</t>
  </si>
  <si>
    <t>2.4.6</t>
  </si>
  <si>
    <t>2.4.7</t>
  </si>
  <si>
    <t>2.4.9</t>
  </si>
  <si>
    <t>Transferencias Corrientes al Sector Privado</t>
  </si>
  <si>
    <t>Transferencias Corrientes al Gobierno General Nacional</t>
  </si>
  <si>
    <t>Transferencias Corrientes a Gobiernos Locales</t>
  </si>
  <si>
    <t>Transferencias Corrientes a  Empresas Públicas no Financieras</t>
  </si>
  <si>
    <t>Transferencias Corrientes a Instituciones Públicas Financieras</t>
  </si>
  <si>
    <t>Transferencias Corrientes al Sector Externo</t>
  </si>
  <si>
    <t>Transferencias Corrientes a Otras Instituciones Públicas</t>
  </si>
  <si>
    <t>Subvenciones</t>
  </si>
  <si>
    <t>2.5.2</t>
  </si>
  <si>
    <t>2.5.3</t>
  </si>
  <si>
    <t>2.5.4</t>
  </si>
  <si>
    <t>Transferencias de Capital al Sector Privado</t>
  </si>
  <si>
    <t>Transferencias de Capital al Gobierno General Nacional</t>
  </si>
  <si>
    <t>Transferencias de Capital a Gobiernos Locales</t>
  </si>
  <si>
    <t>Transferencias de Capital a  Empresas Públicas no Financieras</t>
  </si>
  <si>
    <t>2.5.6</t>
  </si>
  <si>
    <t>2.5.9</t>
  </si>
  <si>
    <t>Transferencias de Capital al Sector Externo</t>
  </si>
  <si>
    <t>Transferencias de Capital a Otras Instituciones Públicas</t>
  </si>
  <si>
    <t>GASTOS</t>
  </si>
  <si>
    <t>TRANSFERENCIAS DE CAPITAL</t>
  </si>
  <si>
    <t>ADQUISICION DE ACTIVOS FINANCIEROS CON FINES DE POLÍTICA</t>
  </si>
  <si>
    <t>CONCESIÓN DE PRESTAMOS</t>
  </si>
  <si>
    <t>2.8.1</t>
  </si>
  <si>
    <t>ADQUISICIÓN DE TÍTULOS VALORES REPRESENTATIVOS DE DEUDA</t>
  </si>
  <si>
    <t>2.8.2</t>
  </si>
  <si>
    <t>GASTOS FINANCIEROS</t>
  </si>
  <si>
    <t>2.9.1</t>
  </si>
  <si>
    <t>2.9.2</t>
  </si>
  <si>
    <t>APLICACIONES FINANCIERAS</t>
  </si>
  <si>
    <t>4.1.1</t>
  </si>
  <si>
    <t>INTERESES DE LA DEUDA PÚBLICA INTERNA</t>
  </si>
  <si>
    <t>2.9.4</t>
  </si>
  <si>
    <t>INTERESES DE LA DEUDA PUBLICA EXTERNA</t>
  </si>
  <si>
    <t>COMISIONES Y OTROS GASTOS BANCARIOS DE LA DEUDA PÚBLICA</t>
  </si>
  <si>
    <t xml:space="preserve"> INCREMENTO DE ACTIVOS FINANCIEROS CORRIENTES</t>
  </si>
  <si>
    <t>4.1.2</t>
  </si>
  <si>
    <t>INCREMENTO DE ACTIVOS FINANCIEROS NO CORRIENTES</t>
  </si>
  <si>
    <t xml:space="preserve"> INCREMENTO DE ACTIVOS FINANCIEROS</t>
  </si>
  <si>
    <t>DISMINUCIÓN DE PASIVOS</t>
  </si>
  <si>
    <t>4.2.1</t>
  </si>
  <si>
    <t>4.2.2</t>
  </si>
  <si>
    <t xml:space="preserve"> DISMINUCIÓN DE PASIVOS CORRIENTES</t>
  </si>
  <si>
    <t xml:space="preserve"> DISMINUCIÓN DE PASIVOS NO CORRIENTES</t>
  </si>
  <si>
    <t>DISMINUCIÓN DE FONDOS DE TERCEROS</t>
  </si>
  <si>
    <t xml:space="preserve"> DISMINUCIÓN DEPÓSITOS FONDOS DE TERCEROS</t>
  </si>
  <si>
    <t>4.3.5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</si>
</sst>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6"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8"/>
      <color rgb="FF000000"/>
      <name val="Arial mt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 MT"/>
    </font>
    <font>
      <sz val="12"/>
      <name val="Arial MT"/>
      <family val="2"/>
    </font>
    <font>
      <b/>
      <sz val="12"/>
      <name val="Arial mt"/>
    </font>
    <font>
      <b/>
      <sz val="12"/>
      <name val="Arial Narrow"/>
      <family val="2"/>
    </font>
    <font>
      <sz val="12"/>
      <color rgb="FF000000"/>
      <name val="Arial mt"/>
    </font>
    <font>
      <b/>
      <sz val="12"/>
      <color rgb="FF000000"/>
      <name val="Arial mt"/>
    </font>
    <font>
      <b/>
      <sz val="14"/>
      <color rgb="FF000000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Calibri"/>
      <family val="2"/>
      <scheme val="minor"/>
    </font>
    <font>
      <b/>
      <sz val="15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0" fontId="5" fillId="2" borderId="0" xfId="0" applyFont="1" applyFill="1" applyAlignment="1">
      <alignment horizontal="center" vertical="justify" wrapText="1"/>
    </xf>
    <xf numFmtId="0" fontId="5" fillId="2" borderId="0" xfId="0" applyFont="1" applyFill="1" applyAlignment="1">
      <alignment horizontal="center" vertical="top"/>
    </xf>
    <xf numFmtId="164" fontId="12" fillId="0" borderId="0" xfId="0" applyNumberFormat="1" applyFont="1" applyAlignment="1">
      <alignment horizontal="left" vertical="top" shrinkToFit="1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64" fontId="18" fillId="0" borderId="0" xfId="0" applyNumberFormat="1" applyFont="1" applyAlignment="1">
      <alignment horizontal="left" vertical="top" shrinkToFit="1"/>
    </xf>
    <xf numFmtId="0" fontId="17" fillId="0" borderId="0" xfId="0" applyFont="1" applyAlignment="1">
      <alignment horizontal="left" wrapText="1"/>
    </xf>
    <xf numFmtId="4" fontId="8" fillId="0" borderId="0" xfId="0" applyNumberFormat="1" applyFont="1" applyAlignment="1">
      <alignment horizontal="left" vertical="top"/>
    </xf>
    <xf numFmtId="4" fontId="19" fillId="0" borderId="0" xfId="0" applyNumberFormat="1" applyFont="1" applyAlignment="1">
      <alignment horizontal="right" vertical="top" indent="2" shrinkToFit="1"/>
    </xf>
    <xf numFmtId="4" fontId="20" fillId="0" borderId="0" xfId="0" applyNumberFormat="1" applyFont="1" applyAlignment="1">
      <alignment horizontal="right" vertical="center" indent="2" shrinkToFit="1"/>
    </xf>
    <xf numFmtId="4" fontId="20" fillId="0" borderId="0" xfId="0" applyNumberFormat="1" applyFont="1" applyAlignment="1">
      <alignment horizontal="right" vertical="center" indent="3" shrinkToFit="1"/>
    </xf>
    <xf numFmtId="4" fontId="19" fillId="0" borderId="0" xfId="0" applyNumberFormat="1" applyFont="1" applyAlignment="1">
      <alignment horizontal="right" vertical="top" indent="3" shrinkToFit="1"/>
    </xf>
    <xf numFmtId="4" fontId="21" fillId="0" borderId="0" xfId="0" applyNumberFormat="1" applyFont="1" applyAlignment="1">
      <alignment horizontal="right" vertical="top" indent="2" shrinkToFi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left" vertical="top" shrinkToFit="1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left" indent="2"/>
    </xf>
    <xf numFmtId="0" fontId="24" fillId="2" borderId="0" xfId="0" applyFont="1" applyFill="1" applyAlignment="1">
      <alignment horizontal="center" vertical="top"/>
    </xf>
    <xf numFmtId="43" fontId="24" fillId="2" borderId="0" xfId="1" applyFont="1" applyFill="1" applyBorder="1" applyAlignment="1">
      <alignment horizontal="center" vertical="top" shrinkToFit="1"/>
    </xf>
    <xf numFmtId="4" fontId="24" fillId="2" borderId="0" xfId="0" applyNumberFormat="1" applyFont="1" applyFill="1" applyAlignment="1">
      <alignment horizontal="center" vertical="top" shrinkToFit="1"/>
    </xf>
    <xf numFmtId="0" fontId="25" fillId="2" borderId="0" xfId="0" applyFont="1" applyFill="1" applyAlignment="1">
      <alignment horizontal="center" vertical="justify" wrapText="1"/>
    </xf>
    <xf numFmtId="4" fontId="24" fillId="0" borderId="0" xfId="0" applyNumberFormat="1" applyFont="1" applyAlignment="1">
      <alignment horizontal="right" vertical="center" indent="2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2</xdr:col>
      <xdr:colOff>733425</xdr:colOff>
      <xdr:row>4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14300"/>
          <a:ext cx="1495425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542924</xdr:colOff>
      <xdr:row>0</xdr:row>
      <xdr:rowOff>38099</xdr:rowOff>
    </xdr:from>
    <xdr:to>
      <xdr:col>10</xdr:col>
      <xdr:colOff>428624</xdr:colOff>
      <xdr:row>4</xdr:row>
      <xdr:rowOff>209550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73349" y="38099"/>
          <a:ext cx="1400175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09"/>
  <sheetViews>
    <sheetView showGridLines="0" tabSelected="1" workbookViewId="0">
      <selection activeCell="C12" sqref="C12"/>
    </sheetView>
  </sheetViews>
  <sheetFormatPr defaultRowHeight="11.25"/>
  <cols>
    <col min="1" max="1" width="8" style="1" customWidth="1"/>
    <col min="2" max="2" width="13.6640625" style="1" customWidth="1"/>
    <col min="3" max="3" width="88.1640625" style="1" customWidth="1"/>
    <col min="4" max="4" width="27" style="1" customWidth="1"/>
    <col min="5" max="5" width="25.5" style="1" customWidth="1"/>
    <col min="6" max="6" width="27.33203125" style="1" customWidth="1"/>
    <col min="7" max="7" width="27.6640625" style="1" customWidth="1"/>
    <col min="8" max="8" width="26" style="1" customWidth="1"/>
    <col min="9" max="9" width="26.83203125" style="1" customWidth="1"/>
    <col min="10" max="10" width="26.5" style="1" customWidth="1"/>
    <col min="11" max="11" width="25.5" style="1" customWidth="1"/>
    <col min="12" max="12" width="20.33203125" style="1" customWidth="1"/>
    <col min="13" max="16384" width="9.33203125" style="1"/>
  </cols>
  <sheetData>
    <row r="3" spans="1:13" ht="20.25">
      <c r="B3" s="30" t="s">
        <v>360</v>
      </c>
      <c r="C3" s="30"/>
      <c r="D3" s="30"/>
      <c r="E3" s="30"/>
      <c r="F3" s="30"/>
      <c r="G3" s="30"/>
      <c r="H3" s="30"/>
      <c r="I3" s="30"/>
      <c r="J3" s="30"/>
      <c r="K3" s="30"/>
    </row>
    <row r="4" spans="1:13" ht="19.5">
      <c r="B4" s="35" t="s">
        <v>359</v>
      </c>
      <c r="C4" s="35"/>
      <c r="D4" s="35"/>
      <c r="E4" s="35"/>
      <c r="F4" s="35"/>
      <c r="G4" s="35"/>
      <c r="H4" s="35"/>
      <c r="I4" s="35"/>
      <c r="J4" s="35"/>
      <c r="K4" s="35"/>
      <c r="L4" s="3"/>
      <c r="M4" s="3"/>
    </row>
    <row r="5" spans="1:13" ht="23.25" customHeight="1">
      <c r="B5" s="34" t="s">
        <v>427</v>
      </c>
      <c r="C5" s="34"/>
      <c r="D5" s="34"/>
      <c r="E5" s="34"/>
      <c r="F5" s="34"/>
      <c r="G5" s="34"/>
      <c r="H5" s="34"/>
      <c r="I5" s="34"/>
      <c r="J5" s="34"/>
      <c r="K5" s="34"/>
      <c r="L5" s="3"/>
    </row>
    <row r="6" spans="1:13" ht="36.75" customHeight="1">
      <c r="A6" s="40" t="s">
        <v>424</v>
      </c>
      <c r="B6" s="33" t="s">
        <v>351</v>
      </c>
      <c r="C6" s="33"/>
      <c r="D6" s="7" t="s">
        <v>352</v>
      </c>
      <c r="E6" s="7" t="s">
        <v>377</v>
      </c>
      <c r="F6" s="7" t="s">
        <v>353</v>
      </c>
      <c r="G6" s="7" t="s">
        <v>354</v>
      </c>
      <c r="H6" s="8" t="s">
        <v>355</v>
      </c>
      <c r="I6" s="8" t="s">
        <v>356</v>
      </c>
      <c r="J6" s="8" t="s">
        <v>357</v>
      </c>
      <c r="K6" s="8" t="s">
        <v>358</v>
      </c>
    </row>
    <row r="7" spans="1:13" ht="20.25" customHeight="1">
      <c r="A7" s="25"/>
      <c r="B7" s="31" t="s">
        <v>0</v>
      </c>
      <c r="C7" s="31"/>
      <c r="D7" s="19"/>
      <c r="E7" s="19"/>
      <c r="F7" s="20"/>
      <c r="G7" s="19"/>
      <c r="H7" s="21"/>
      <c r="I7" s="21"/>
      <c r="J7" s="21"/>
      <c r="K7" s="21"/>
    </row>
    <row r="8" spans="1:13" ht="20.25" customHeight="1">
      <c r="A8" s="25"/>
      <c r="B8" s="28">
        <v>2</v>
      </c>
      <c r="C8" s="28" t="s">
        <v>459</v>
      </c>
      <c r="D8" s="41">
        <f>+D295</f>
        <v>150000000</v>
      </c>
      <c r="E8" s="41">
        <f t="shared" ref="E8:K8" si="0">+E295</f>
        <v>17303584</v>
      </c>
      <c r="F8" s="41">
        <f t="shared" si="0"/>
        <v>167303584</v>
      </c>
      <c r="G8" s="41">
        <f t="shared" si="0"/>
        <v>3085457.54</v>
      </c>
      <c r="H8" s="41">
        <f t="shared" si="0"/>
        <v>164218126.46000001</v>
      </c>
      <c r="I8" s="41">
        <f t="shared" si="0"/>
        <v>163083236.94</v>
      </c>
      <c r="J8" s="41">
        <f t="shared" si="0"/>
        <v>158731017.88</v>
      </c>
      <c r="K8" s="41">
        <f t="shared" si="0"/>
        <v>158731017.88</v>
      </c>
    </row>
    <row r="9" spans="1:13" ht="20.25" customHeight="1">
      <c r="A9" s="25">
        <v>1</v>
      </c>
      <c r="B9" s="9">
        <v>2.1</v>
      </c>
      <c r="C9" s="10" t="s">
        <v>1</v>
      </c>
      <c r="D9" s="18">
        <v>82042327</v>
      </c>
      <c r="E9" s="18">
        <v>9441118</v>
      </c>
      <c r="F9" s="18">
        <v>91483445</v>
      </c>
      <c r="G9" s="18">
        <f>+F9-H9</f>
        <v>250438.45000000298</v>
      </c>
      <c r="H9" s="18">
        <v>91233006.549999997</v>
      </c>
      <c r="I9" s="18">
        <v>91233006.549999997</v>
      </c>
      <c r="J9" s="18">
        <v>91233006.549999997</v>
      </c>
      <c r="K9" s="18">
        <v>91233006.549999997</v>
      </c>
    </row>
    <row r="10" spans="1:13" ht="18.75" customHeight="1">
      <c r="A10" s="25">
        <v>2</v>
      </c>
      <c r="B10" s="10" t="s">
        <v>2</v>
      </c>
      <c r="C10" s="10" t="s">
        <v>3</v>
      </c>
      <c r="D10" s="18">
        <v>68500000</v>
      </c>
      <c r="E10" s="18">
        <v>3560000</v>
      </c>
      <c r="F10" s="18">
        <v>72412500</v>
      </c>
      <c r="G10" s="18">
        <f>+F10-H10</f>
        <v>494278.93000000715</v>
      </c>
      <c r="H10" s="18">
        <v>71918221.069999993</v>
      </c>
      <c r="I10" s="18">
        <v>71918221.069999993</v>
      </c>
      <c r="J10" s="18">
        <v>71918221.069999993</v>
      </c>
      <c r="K10" s="18">
        <v>71918221.069999993</v>
      </c>
    </row>
    <row r="11" spans="1:13" ht="16.5" customHeight="1">
      <c r="A11" s="25">
        <v>3</v>
      </c>
      <c r="B11" s="10" t="s">
        <v>4</v>
      </c>
      <c r="C11" s="10" t="s">
        <v>5</v>
      </c>
      <c r="D11" s="18">
        <v>63000000</v>
      </c>
      <c r="E11" s="18">
        <v>-575553.4</v>
      </c>
      <c r="F11" s="18">
        <v>62424446.600000001</v>
      </c>
      <c r="G11" s="18">
        <f t="shared" ref="G11:G73" si="1">+F11-H11</f>
        <v>41711446.600000001</v>
      </c>
      <c r="H11" s="18">
        <v>20713000</v>
      </c>
      <c r="I11" s="18">
        <v>20713000</v>
      </c>
      <c r="J11" s="18">
        <v>20713000</v>
      </c>
      <c r="K11" s="18">
        <v>20713000</v>
      </c>
    </row>
    <row r="12" spans="1:13" ht="17.25" customHeight="1">
      <c r="A12" s="25">
        <v>4</v>
      </c>
      <c r="B12" s="11" t="s">
        <v>378</v>
      </c>
      <c r="C12" s="11" t="s">
        <v>379</v>
      </c>
      <c r="D12" s="22">
        <v>63000000</v>
      </c>
      <c r="E12" s="22">
        <v>-575553.4</v>
      </c>
      <c r="F12" s="22">
        <v>62424446.600000001</v>
      </c>
      <c r="G12" s="22">
        <f t="shared" si="1"/>
        <v>41711446.600000001</v>
      </c>
      <c r="H12" s="22">
        <v>20713000</v>
      </c>
      <c r="I12" s="22">
        <v>20713000</v>
      </c>
      <c r="J12" s="22">
        <v>20713000</v>
      </c>
      <c r="K12" s="22">
        <v>20713000</v>
      </c>
    </row>
    <row r="13" spans="1:13" ht="19.5" customHeight="1">
      <c r="A13" s="25">
        <v>5</v>
      </c>
      <c r="B13" s="10" t="s">
        <v>6</v>
      </c>
      <c r="C13" s="10" t="s">
        <v>7</v>
      </c>
      <c r="D13" s="18">
        <v>0</v>
      </c>
      <c r="E13" s="18">
        <v>3535553.4</v>
      </c>
      <c r="F13" s="18">
        <v>3535553.4</v>
      </c>
      <c r="G13" s="18">
        <f t="shared" si="1"/>
        <v>-41923640.140000001</v>
      </c>
      <c r="H13" s="18">
        <v>45459193.539999999</v>
      </c>
      <c r="I13" s="18">
        <v>45459193.539999999</v>
      </c>
      <c r="J13" s="18">
        <v>45459193.539999999</v>
      </c>
      <c r="K13" s="18">
        <v>45459193.539999999</v>
      </c>
    </row>
    <row r="14" spans="1:13" ht="17.25" customHeight="1">
      <c r="A14" s="25">
        <v>6</v>
      </c>
      <c r="B14" s="11" t="s">
        <v>380</v>
      </c>
      <c r="C14" s="11" t="s">
        <v>381</v>
      </c>
      <c r="D14" s="22">
        <v>0</v>
      </c>
      <c r="E14" s="22">
        <v>3535553.4</v>
      </c>
      <c r="F14" s="22">
        <v>3535553.4</v>
      </c>
      <c r="G14" s="22">
        <f t="shared" si="1"/>
        <v>-41923640.140000001</v>
      </c>
      <c r="H14" s="22">
        <v>45459193.539999999</v>
      </c>
      <c r="I14" s="22">
        <v>45459193.539999999</v>
      </c>
      <c r="J14" s="22">
        <v>45459193.539999999</v>
      </c>
      <c r="K14" s="22">
        <v>45459193.539999999</v>
      </c>
    </row>
    <row r="15" spans="1:13" ht="17.25" customHeight="1">
      <c r="A15" s="25">
        <v>7</v>
      </c>
      <c r="B15" s="10" t="s">
        <v>8</v>
      </c>
      <c r="C15" s="10" t="s">
        <v>9</v>
      </c>
      <c r="D15" s="18">
        <v>5500000</v>
      </c>
      <c r="E15" s="18">
        <v>0</v>
      </c>
      <c r="F15" s="18">
        <v>5500000</v>
      </c>
      <c r="G15" s="18">
        <f t="shared" si="1"/>
        <v>138733.88999999966</v>
      </c>
      <c r="H15" s="18">
        <v>5361266.1100000003</v>
      </c>
      <c r="I15" s="18">
        <v>5361266.1100000003</v>
      </c>
      <c r="J15" s="18">
        <v>5361266.1100000003</v>
      </c>
      <c r="K15" s="18">
        <v>5361266.1100000003</v>
      </c>
    </row>
    <row r="16" spans="1:13" ht="17.25" customHeight="1">
      <c r="A16" s="25">
        <v>8</v>
      </c>
      <c r="B16" s="11" t="s">
        <v>382</v>
      </c>
      <c r="C16" s="11" t="s">
        <v>383</v>
      </c>
      <c r="D16" s="22">
        <v>5500000</v>
      </c>
      <c r="E16" s="22">
        <v>0</v>
      </c>
      <c r="F16" s="22">
        <v>5500000</v>
      </c>
      <c r="G16" s="22">
        <f t="shared" si="1"/>
        <v>138733.88999999966</v>
      </c>
      <c r="H16" s="22">
        <v>5361266.1100000003</v>
      </c>
      <c r="I16" s="22">
        <v>5361266.1100000003</v>
      </c>
      <c r="J16" s="22">
        <v>5361266.1100000003</v>
      </c>
      <c r="K16" s="22">
        <v>5361266.1100000003</v>
      </c>
    </row>
    <row r="17" spans="1:12" ht="17.25" customHeight="1">
      <c r="A17" s="25">
        <v>9</v>
      </c>
      <c r="B17" s="10" t="s">
        <v>10</v>
      </c>
      <c r="C17" s="10" t="s">
        <v>11</v>
      </c>
      <c r="D17" s="18">
        <f>+D18+D19</f>
        <v>0</v>
      </c>
      <c r="E17" s="18">
        <f t="shared" ref="E17:K17" si="2">+E18+E19</f>
        <v>600000</v>
      </c>
      <c r="F17" s="18">
        <f t="shared" si="2"/>
        <v>600000</v>
      </c>
      <c r="G17" s="18">
        <f t="shared" si="2"/>
        <v>215238.58000000002</v>
      </c>
      <c r="H17" s="18">
        <f t="shared" si="2"/>
        <v>384761.42</v>
      </c>
      <c r="I17" s="18">
        <f t="shared" si="2"/>
        <v>384761.42</v>
      </c>
      <c r="J17" s="18">
        <f t="shared" si="2"/>
        <v>384761.42</v>
      </c>
      <c r="K17" s="18">
        <f t="shared" si="2"/>
        <v>384761.42</v>
      </c>
    </row>
    <row r="18" spans="1:12" ht="17.25" customHeight="1">
      <c r="A18" s="25">
        <v>10</v>
      </c>
      <c r="B18" s="11" t="s">
        <v>384</v>
      </c>
      <c r="C18" s="11" t="s">
        <v>385</v>
      </c>
      <c r="D18" s="22">
        <v>0</v>
      </c>
      <c r="E18" s="22">
        <v>488000</v>
      </c>
      <c r="F18" s="22">
        <v>488000</v>
      </c>
      <c r="G18" s="22">
        <f t="shared" si="1"/>
        <v>454000</v>
      </c>
      <c r="H18" s="22">
        <v>34000</v>
      </c>
      <c r="I18" s="22">
        <v>34000</v>
      </c>
      <c r="J18" s="22">
        <v>34000</v>
      </c>
      <c r="K18" s="22">
        <v>34000</v>
      </c>
    </row>
    <row r="19" spans="1:12" ht="17.25" customHeight="1">
      <c r="A19" s="25">
        <v>11</v>
      </c>
      <c r="B19" s="11" t="s">
        <v>386</v>
      </c>
      <c r="C19" s="11" t="s">
        <v>387</v>
      </c>
      <c r="D19" s="22">
        <v>0</v>
      </c>
      <c r="E19" s="22">
        <v>112000</v>
      </c>
      <c r="F19" s="22">
        <v>112000</v>
      </c>
      <c r="G19" s="22">
        <f t="shared" si="1"/>
        <v>-238761.41999999998</v>
      </c>
      <c r="H19" s="22">
        <v>350761.42</v>
      </c>
      <c r="I19" s="22">
        <v>350761.42</v>
      </c>
      <c r="J19" s="22">
        <v>350761.42</v>
      </c>
      <c r="K19" s="22">
        <v>350761.42</v>
      </c>
    </row>
    <row r="20" spans="1:12" ht="17.25" customHeight="1">
      <c r="A20" s="25">
        <v>12</v>
      </c>
      <c r="B20" s="10" t="s">
        <v>12</v>
      </c>
      <c r="C20" s="10" t="s">
        <v>13</v>
      </c>
      <c r="D20" s="18">
        <f>+D22+D23+D24+D25</f>
        <v>3742327</v>
      </c>
      <c r="E20" s="18">
        <f t="shared" ref="E20:K20" si="3">+E22+E23+E24+E25</f>
        <v>6194673</v>
      </c>
      <c r="F20" s="18">
        <f t="shared" si="3"/>
        <v>9937000</v>
      </c>
      <c r="G20" s="18">
        <f t="shared" si="3"/>
        <v>474500</v>
      </c>
      <c r="H20" s="18">
        <f t="shared" si="3"/>
        <v>9462500</v>
      </c>
      <c r="I20" s="18">
        <f t="shared" si="3"/>
        <v>9462500</v>
      </c>
      <c r="J20" s="18">
        <f t="shared" si="3"/>
        <v>9462500</v>
      </c>
      <c r="K20" s="18">
        <f t="shared" si="3"/>
        <v>9462500</v>
      </c>
    </row>
    <row r="21" spans="1:12" ht="17.25" customHeight="1">
      <c r="A21" s="25">
        <v>13</v>
      </c>
      <c r="B21" s="10" t="s">
        <v>14</v>
      </c>
      <c r="C21" s="10" t="s">
        <v>15</v>
      </c>
      <c r="D21" s="18">
        <v>3742327</v>
      </c>
      <c r="E21" s="18">
        <f>-142327+E25</f>
        <v>6194673</v>
      </c>
      <c r="F21" s="18">
        <f>-142327+F25</f>
        <v>6194673</v>
      </c>
      <c r="G21" s="18">
        <f>+G23+G24+G25</f>
        <v>474500</v>
      </c>
      <c r="H21" s="18">
        <f t="shared" ref="H21:K21" si="4">+H23+H24+H25</f>
        <v>9462500</v>
      </c>
      <c r="I21" s="18">
        <f t="shared" si="4"/>
        <v>9462500</v>
      </c>
      <c r="J21" s="18">
        <f t="shared" si="4"/>
        <v>9462500</v>
      </c>
      <c r="K21" s="18">
        <f t="shared" si="4"/>
        <v>9462500</v>
      </c>
    </row>
    <row r="22" spans="1:12" ht="17.25" customHeight="1">
      <c r="A22" s="25">
        <v>14</v>
      </c>
      <c r="B22" s="11" t="s">
        <v>388</v>
      </c>
      <c r="C22" s="11" t="s">
        <v>389</v>
      </c>
      <c r="D22" s="22">
        <v>2742327</v>
      </c>
      <c r="E22" s="22">
        <v>-2742327</v>
      </c>
      <c r="F22" s="22">
        <v>0</v>
      </c>
      <c r="G22" s="22">
        <f t="shared" si="1"/>
        <v>0</v>
      </c>
      <c r="H22" s="22">
        <v>0</v>
      </c>
      <c r="I22" s="22">
        <v>0</v>
      </c>
      <c r="J22" s="22">
        <v>0</v>
      </c>
      <c r="K22" s="22">
        <v>0</v>
      </c>
    </row>
    <row r="23" spans="1:12" ht="17.25" customHeight="1">
      <c r="A23" s="25">
        <v>15</v>
      </c>
      <c r="B23" s="11" t="s">
        <v>390</v>
      </c>
      <c r="C23" s="11" t="s">
        <v>391</v>
      </c>
      <c r="D23" s="22">
        <v>0</v>
      </c>
      <c r="E23" s="22">
        <v>3600000</v>
      </c>
      <c r="F23" s="22">
        <v>3600000</v>
      </c>
      <c r="G23" s="22">
        <f>+F23-H23</f>
        <v>423500</v>
      </c>
      <c r="H23" s="22">
        <v>3176500</v>
      </c>
      <c r="I23" s="22">
        <v>3176500</v>
      </c>
      <c r="J23" s="22">
        <v>3176500</v>
      </c>
      <c r="K23" s="22">
        <v>3176500</v>
      </c>
      <c r="L23" s="6"/>
    </row>
    <row r="24" spans="1:12" ht="17.25" customHeight="1">
      <c r="A24" s="25">
        <v>16</v>
      </c>
      <c r="B24" s="11" t="s">
        <v>392</v>
      </c>
      <c r="C24" s="11" t="s">
        <v>393</v>
      </c>
      <c r="D24" s="22">
        <v>1000000</v>
      </c>
      <c r="E24" s="22">
        <v>-1000000</v>
      </c>
      <c r="F24" s="22">
        <v>0</v>
      </c>
      <c r="G24" s="22">
        <f t="shared" si="1"/>
        <v>0</v>
      </c>
      <c r="H24" s="22">
        <v>0</v>
      </c>
      <c r="I24" s="22">
        <v>0</v>
      </c>
      <c r="J24" s="22">
        <v>0</v>
      </c>
      <c r="K24" s="22">
        <v>0</v>
      </c>
    </row>
    <row r="25" spans="1:12" ht="17.25" customHeight="1">
      <c r="A25" s="25">
        <v>17</v>
      </c>
      <c r="B25" s="27" t="s">
        <v>429</v>
      </c>
      <c r="C25" s="11" t="s">
        <v>428</v>
      </c>
      <c r="D25" s="22">
        <v>0</v>
      </c>
      <c r="E25" s="22">
        <v>6337000</v>
      </c>
      <c r="F25" s="22">
        <v>6337000</v>
      </c>
      <c r="G25" s="22">
        <f t="shared" ref="G25" si="5">+F25-H25</f>
        <v>51000</v>
      </c>
      <c r="H25" s="22">
        <v>6286000</v>
      </c>
      <c r="I25" s="22">
        <v>6286000</v>
      </c>
      <c r="J25" s="22">
        <v>6286000</v>
      </c>
      <c r="K25" s="22">
        <v>6286000</v>
      </c>
    </row>
    <row r="26" spans="1:12" ht="17.25" customHeight="1">
      <c r="A26" s="25">
        <v>18</v>
      </c>
      <c r="B26" s="10" t="s">
        <v>16</v>
      </c>
      <c r="C26" s="10" t="s">
        <v>17</v>
      </c>
      <c r="D26" s="18">
        <v>9800000</v>
      </c>
      <c r="E26" s="18">
        <v>-173555</v>
      </c>
      <c r="F26" s="18">
        <v>9626445</v>
      </c>
      <c r="G26" s="18">
        <f>+F26-H26</f>
        <v>3409364.5100000007</v>
      </c>
      <c r="H26" s="18">
        <v>6217080.4899999993</v>
      </c>
      <c r="I26" s="18">
        <v>6217080.4899999993</v>
      </c>
      <c r="J26" s="18">
        <v>6217080.4899999993</v>
      </c>
      <c r="K26" s="18">
        <v>6217080.4899999993</v>
      </c>
    </row>
    <row r="27" spans="1:12" ht="17.25" customHeight="1">
      <c r="A27" s="25">
        <v>19</v>
      </c>
      <c r="B27" s="10" t="s">
        <v>18</v>
      </c>
      <c r="C27" s="10" t="s">
        <v>19</v>
      </c>
      <c r="D27" s="18">
        <v>5600000</v>
      </c>
      <c r="E27" s="18">
        <v>-1165205</v>
      </c>
      <c r="F27" s="18">
        <v>4434795</v>
      </c>
      <c r="G27" s="18">
        <f t="shared" si="1"/>
        <v>1128262.6200000001</v>
      </c>
      <c r="H27" s="18">
        <v>3306532.38</v>
      </c>
      <c r="I27" s="18">
        <v>3306532.38</v>
      </c>
      <c r="J27" s="18">
        <v>3306532.38</v>
      </c>
      <c r="K27" s="18">
        <v>3306532.38</v>
      </c>
    </row>
    <row r="28" spans="1:12" ht="17.25" customHeight="1">
      <c r="A28" s="25">
        <v>20</v>
      </c>
      <c r="B28" s="11" t="s">
        <v>394</v>
      </c>
      <c r="C28" s="11" t="s">
        <v>395</v>
      </c>
      <c r="D28" s="22">
        <v>5600000</v>
      </c>
      <c r="E28" s="22">
        <v>1035205</v>
      </c>
      <c r="F28" s="22">
        <f>+D28-E28</f>
        <v>4564795</v>
      </c>
      <c r="G28" s="22">
        <f t="shared" si="1"/>
        <v>-35937.110000000335</v>
      </c>
      <c r="H28" s="22">
        <v>4600732.1100000003</v>
      </c>
      <c r="I28" s="22">
        <v>4600732.1100000003</v>
      </c>
      <c r="J28" s="22">
        <v>4600732.1100000003</v>
      </c>
      <c r="K28" s="22">
        <v>4600732.1100000003</v>
      </c>
    </row>
    <row r="29" spans="1:12" ht="17.25" customHeight="1">
      <c r="A29" s="25">
        <v>21</v>
      </c>
      <c r="B29" s="10" t="s">
        <v>20</v>
      </c>
      <c r="C29" s="10" t="s">
        <v>21</v>
      </c>
      <c r="D29" s="18">
        <v>3600000</v>
      </c>
      <c r="E29" s="18">
        <v>841050</v>
      </c>
      <c r="F29" s="18">
        <v>4441050</v>
      </c>
      <c r="G29" s="18">
        <v>-266283.45000000019</v>
      </c>
      <c r="H29" s="18">
        <v>4707333.45</v>
      </c>
      <c r="I29" s="18">
        <v>4707333.45</v>
      </c>
      <c r="J29" s="18">
        <v>4707333.45</v>
      </c>
      <c r="K29" s="18">
        <v>4707333.45</v>
      </c>
    </row>
    <row r="30" spans="1:12" ht="17.25" customHeight="1">
      <c r="A30" s="25">
        <v>22</v>
      </c>
      <c r="B30" s="11" t="s">
        <v>396</v>
      </c>
      <c r="C30" s="11" t="s">
        <v>397</v>
      </c>
      <c r="D30" s="22">
        <v>3600000</v>
      </c>
      <c r="E30" s="22">
        <v>841050</v>
      </c>
      <c r="F30" s="22">
        <v>4441050</v>
      </c>
      <c r="G30" s="22">
        <f t="shared" si="1"/>
        <v>-266283.45000000019</v>
      </c>
      <c r="H30" s="22">
        <v>4707333.45</v>
      </c>
      <c r="I30" s="22">
        <v>4707333.45</v>
      </c>
      <c r="J30" s="22">
        <v>4707333.45</v>
      </c>
      <c r="K30" s="22">
        <v>4707333.45</v>
      </c>
    </row>
    <row r="31" spans="1:12" ht="17.25" customHeight="1">
      <c r="A31" s="25">
        <v>23</v>
      </c>
      <c r="B31" s="10" t="s">
        <v>22</v>
      </c>
      <c r="C31" s="10" t="s">
        <v>23</v>
      </c>
      <c r="D31" s="18">
        <v>600000</v>
      </c>
      <c r="E31" s="18">
        <v>150600</v>
      </c>
      <c r="F31" s="18">
        <v>860600</v>
      </c>
      <c r="G31" s="18">
        <f>+F31-H31</f>
        <v>316380.07999999996</v>
      </c>
      <c r="H31" s="18">
        <v>544219.92000000004</v>
      </c>
      <c r="I31" s="18">
        <v>544219.92000000004</v>
      </c>
      <c r="J31" s="18">
        <v>544219.92000000004</v>
      </c>
      <c r="K31" s="18">
        <v>544219.92000000004</v>
      </c>
    </row>
    <row r="32" spans="1:12" ht="17.25" customHeight="1">
      <c r="A32" s="25">
        <v>24</v>
      </c>
      <c r="B32" s="11" t="s">
        <v>398</v>
      </c>
      <c r="C32" s="11" t="s">
        <v>399</v>
      </c>
      <c r="D32" s="22">
        <v>600000</v>
      </c>
      <c r="E32" s="22">
        <v>260600</v>
      </c>
      <c r="F32" s="22">
        <v>860600</v>
      </c>
      <c r="G32" s="22">
        <f>+F32-H32</f>
        <v>316380.07999999996</v>
      </c>
      <c r="H32" s="22">
        <v>544219.92000000004</v>
      </c>
      <c r="I32" s="22">
        <v>544219.92000000004</v>
      </c>
      <c r="J32" s="22">
        <v>544219.92000000004</v>
      </c>
      <c r="K32" s="22">
        <v>544219.92000000004</v>
      </c>
    </row>
    <row r="33" spans="1:11" ht="17.25" customHeight="1">
      <c r="A33" s="25">
        <v>25</v>
      </c>
      <c r="B33" s="26">
        <v>2.2000000000000002</v>
      </c>
      <c r="C33" s="10" t="s">
        <v>24</v>
      </c>
      <c r="D33" s="18">
        <v>24995000</v>
      </c>
      <c r="E33" s="18">
        <v>-7464501.0000000009</v>
      </c>
      <c r="F33" s="18">
        <v>17530499</v>
      </c>
      <c r="G33" s="18">
        <f>+F33-H33</f>
        <v>13831853.5</v>
      </c>
      <c r="H33" s="18">
        <v>3698645.5</v>
      </c>
      <c r="I33" s="18">
        <v>3390145.5700000003</v>
      </c>
      <c r="J33" s="18">
        <v>3698645.5</v>
      </c>
      <c r="K33" s="18">
        <v>3390145.5700000003</v>
      </c>
    </row>
    <row r="34" spans="1:11" ht="17.25" customHeight="1">
      <c r="A34" s="25">
        <v>26</v>
      </c>
      <c r="B34" s="10" t="s">
        <v>25</v>
      </c>
      <c r="C34" s="10" t="s">
        <v>26</v>
      </c>
      <c r="D34" s="18">
        <v>1150000</v>
      </c>
      <c r="E34" s="18">
        <v>-544501</v>
      </c>
      <c r="F34" s="18">
        <f>+G34+H34</f>
        <v>605912</v>
      </c>
      <c r="G34" s="18">
        <v>302956</v>
      </c>
      <c r="H34" s="18">
        <v>302956</v>
      </c>
      <c r="I34" s="18">
        <v>245698</v>
      </c>
      <c r="J34" s="18">
        <v>85000</v>
      </c>
      <c r="K34" s="18">
        <v>85000</v>
      </c>
    </row>
    <row r="35" spans="1:11" ht="17.25" customHeight="1">
      <c r="A35" s="25">
        <v>27</v>
      </c>
      <c r="B35" s="10" t="s">
        <v>27</v>
      </c>
      <c r="C35" s="10" t="s">
        <v>28</v>
      </c>
      <c r="D35" s="18">
        <v>700000</v>
      </c>
      <c r="E35" s="18">
        <v>-700000</v>
      </c>
      <c r="F35" s="18">
        <v>0</v>
      </c>
      <c r="G35" s="18">
        <f t="shared" si="1"/>
        <v>0</v>
      </c>
      <c r="H35" s="18">
        <v>0</v>
      </c>
      <c r="I35" s="18">
        <v>0</v>
      </c>
      <c r="J35" s="18">
        <v>0</v>
      </c>
      <c r="K35" s="18">
        <v>0</v>
      </c>
    </row>
    <row r="36" spans="1:11" ht="17.25" customHeight="1">
      <c r="A36" s="25">
        <v>28</v>
      </c>
      <c r="B36" s="11" t="s">
        <v>400</v>
      </c>
      <c r="C36" s="11" t="s">
        <v>401</v>
      </c>
      <c r="D36" s="22">
        <v>700000</v>
      </c>
      <c r="E36" s="22">
        <v>-700000</v>
      </c>
      <c r="F36" s="22">
        <v>0</v>
      </c>
      <c r="G36" s="22">
        <f t="shared" si="1"/>
        <v>0</v>
      </c>
      <c r="H36" s="22">
        <v>0</v>
      </c>
      <c r="I36" s="22">
        <v>0</v>
      </c>
      <c r="J36" s="22">
        <v>0</v>
      </c>
      <c r="K36" s="22">
        <v>0</v>
      </c>
    </row>
    <row r="37" spans="1:11" ht="17.25" customHeight="1">
      <c r="A37" s="25">
        <v>29</v>
      </c>
      <c r="B37" s="10" t="s">
        <v>29</v>
      </c>
      <c r="C37" s="10" t="s">
        <v>30</v>
      </c>
      <c r="D37" s="18">
        <v>0</v>
      </c>
      <c r="E37" s="18">
        <v>535000</v>
      </c>
      <c r="F37" s="18">
        <v>535000</v>
      </c>
      <c r="G37" s="18">
        <f t="shared" si="1"/>
        <v>165310</v>
      </c>
      <c r="H37" s="18">
        <v>369690</v>
      </c>
      <c r="I37" s="18">
        <v>369690</v>
      </c>
      <c r="J37" s="18">
        <v>267280.46999999997</v>
      </c>
      <c r="K37" s="18">
        <v>267280.46999999997</v>
      </c>
    </row>
    <row r="38" spans="1:11" ht="17.25" customHeight="1">
      <c r="A38" s="25">
        <v>30</v>
      </c>
      <c r="B38" s="11" t="s">
        <v>402</v>
      </c>
      <c r="C38" s="11" t="s">
        <v>403</v>
      </c>
      <c r="D38" s="22">
        <v>0</v>
      </c>
      <c r="E38" s="22">
        <v>535000</v>
      </c>
      <c r="F38" s="22">
        <v>535000</v>
      </c>
      <c r="G38" s="22">
        <f t="shared" si="1"/>
        <v>165310</v>
      </c>
      <c r="H38" s="22">
        <v>369690</v>
      </c>
      <c r="I38" s="22">
        <v>369690</v>
      </c>
      <c r="J38" s="22">
        <v>267280.46999999997</v>
      </c>
      <c r="K38" s="22">
        <v>267280.46999999997</v>
      </c>
    </row>
    <row r="39" spans="1:11" ht="17.25" customHeight="1">
      <c r="A39" s="25">
        <v>31</v>
      </c>
      <c r="B39" s="10" t="s">
        <v>31</v>
      </c>
      <c r="C39" s="10" t="s">
        <v>32</v>
      </c>
      <c r="D39" s="18">
        <v>1000000</v>
      </c>
      <c r="E39" s="18">
        <v>-474846.87</v>
      </c>
      <c r="F39" s="18">
        <f>+D39+E39</f>
        <v>525153.13</v>
      </c>
      <c r="G39" s="18">
        <f t="shared" si="1"/>
        <v>262671.13</v>
      </c>
      <c r="H39" s="18">
        <v>262482</v>
      </c>
      <c r="I39" s="18">
        <v>262482</v>
      </c>
      <c r="J39" s="18">
        <v>93818.76</v>
      </c>
      <c r="K39" s="18">
        <v>93818.76</v>
      </c>
    </row>
    <row r="40" spans="1:11" ht="17.25" customHeight="1">
      <c r="A40" s="25">
        <v>32</v>
      </c>
      <c r="B40" s="11" t="s">
        <v>404</v>
      </c>
      <c r="C40" s="11" t="s">
        <v>405</v>
      </c>
      <c r="D40" s="22">
        <v>1000000</v>
      </c>
      <c r="E40" s="22">
        <v>-474846.87</v>
      </c>
      <c r="F40" s="22">
        <f>+D40+E40</f>
        <v>525153.13</v>
      </c>
      <c r="G40" s="22">
        <f t="shared" si="1"/>
        <v>262671.13</v>
      </c>
      <c r="H40" s="22">
        <v>262482</v>
      </c>
      <c r="I40" s="22">
        <v>262482</v>
      </c>
      <c r="J40" s="22">
        <v>213266.57</v>
      </c>
      <c r="K40" s="22">
        <v>213266.57</v>
      </c>
    </row>
    <row r="41" spans="1:11" ht="17.25" customHeight="1">
      <c r="A41" s="25">
        <v>33</v>
      </c>
      <c r="B41" s="10" t="s">
        <v>33</v>
      </c>
      <c r="C41" s="10" t="s">
        <v>34</v>
      </c>
      <c r="D41" s="18">
        <v>420000</v>
      </c>
      <c r="E41" s="18">
        <v>-419890</v>
      </c>
      <c r="F41" s="18">
        <f>+D41+E41</f>
        <v>110</v>
      </c>
      <c r="G41" s="18">
        <f t="shared" si="1"/>
        <v>110</v>
      </c>
      <c r="H41" s="18">
        <v>0</v>
      </c>
      <c r="I41" s="18">
        <v>0</v>
      </c>
      <c r="J41" s="18">
        <v>0</v>
      </c>
      <c r="K41" s="18">
        <v>0</v>
      </c>
    </row>
    <row r="42" spans="1:11" ht="17.25" customHeight="1">
      <c r="A42" s="25">
        <v>34</v>
      </c>
      <c r="B42" s="11" t="s">
        <v>406</v>
      </c>
      <c r="C42" s="11" t="s">
        <v>407</v>
      </c>
      <c r="D42" s="22">
        <v>420000</v>
      </c>
      <c r="E42" s="22">
        <v>-419890</v>
      </c>
      <c r="F42" s="22">
        <f>+D42+E42</f>
        <v>110</v>
      </c>
      <c r="G42" s="22">
        <f t="shared" si="1"/>
        <v>110</v>
      </c>
      <c r="H42" s="22">
        <v>0</v>
      </c>
      <c r="I42" s="22">
        <v>0</v>
      </c>
      <c r="J42" s="22">
        <v>0</v>
      </c>
      <c r="K42" s="22">
        <v>0</v>
      </c>
    </row>
    <row r="43" spans="1:11" ht="17.25" customHeight="1">
      <c r="A43" s="25">
        <v>35</v>
      </c>
      <c r="B43" s="10" t="s">
        <v>35</v>
      </c>
      <c r="C43" s="10" t="s">
        <v>36</v>
      </c>
      <c r="D43" s="18">
        <v>80000</v>
      </c>
      <c r="E43" s="18">
        <v>-80000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</row>
    <row r="44" spans="1:11" ht="17.25" customHeight="1">
      <c r="A44" s="25">
        <v>36</v>
      </c>
      <c r="B44" s="11" t="s">
        <v>408</v>
      </c>
      <c r="C44" s="11" t="s">
        <v>409</v>
      </c>
      <c r="D44" s="22">
        <v>80000</v>
      </c>
      <c r="E44" s="22">
        <v>-80000</v>
      </c>
      <c r="F44" s="22">
        <v>0</v>
      </c>
      <c r="G44" s="22">
        <f t="shared" si="1"/>
        <v>0</v>
      </c>
      <c r="H44" s="22">
        <v>0</v>
      </c>
      <c r="I44" s="22">
        <v>0</v>
      </c>
      <c r="J44" s="22">
        <v>0</v>
      </c>
      <c r="K44" s="22">
        <v>0</v>
      </c>
    </row>
    <row r="45" spans="1:11" ht="17.25" customHeight="1">
      <c r="A45" s="25">
        <v>37</v>
      </c>
      <c r="B45" s="10" t="s">
        <v>37</v>
      </c>
      <c r="C45" s="10" t="s">
        <v>38</v>
      </c>
      <c r="D45" s="18">
        <v>60000</v>
      </c>
      <c r="E45" s="18">
        <v>-30000</v>
      </c>
      <c r="F45" s="18">
        <v>30000</v>
      </c>
      <c r="G45" s="18">
        <f t="shared" si="1"/>
        <v>30000</v>
      </c>
      <c r="H45" s="18">
        <v>0</v>
      </c>
      <c r="I45" s="18">
        <v>0</v>
      </c>
      <c r="J45" s="18">
        <v>0</v>
      </c>
      <c r="K45" s="18">
        <v>0</v>
      </c>
    </row>
    <row r="46" spans="1:11" ht="17.25" customHeight="1">
      <c r="A46" s="25">
        <v>38</v>
      </c>
      <c r="B46" s="11" t="s">
        <v>410</v>
      </c>
      <c r="C46" s="11" t="s">
        <v>411</v>
      </c>
      <c r="D46" s="22">
        <v>60000</v>
      </c>
      <c r="E46" s="22">
        <v>-30000</v>
      </c>
      <c r="F46" s="22">
        <v>30000</v>
      </c>
      <c r="G46" s="22">
        <f t="shared" si="1"/>
        <v>30000</v>
      </c>
      <c r="H46" s="22">
        <v>0</v>
      </c>
      <c r="I46" s="22">
        <v>0</v>
      </c>
      <c r="J46" s="22">
        <v>0</v>
      </c>
      <c r="K46" s="22">
        <v>0</v>
      </c>
    </row>
    <row r="47" spans="1:11" ht="25.5" customHeight="1">
      <c r="A47" s="25">
        <v>39</v>
      </c>
      <c r="B47" s="10" t="s">
        <v>39</v>
      </c>
      <c r="C47" s="10" t="s">
        <v>40</v>
      </c>
      <c r="D47" s="18">
        <v>2150000</v>
      </c>
      <c r="E47" s="18">
        <v>-1559000</v>
      </c>
      <c r="F47" s="18">
        <f t="shared" ref="F47:F54" si="6">+D47+E47</f>
        <v>591000</v>
      </c>
      <c r="G47" s="18">
        <f t="shared" si="1"/>
        <v>35742.449999999953</v>
      </c>
      <c r="H47" s="18">
        <v>555257.55000000005</v>
      </c>
      <c r="I47" s="18">
        <v>555257.55000000005</v>
      </c>
      <c r="J47" s="18">
        <v>506081.05</v>
      </c>
      <c r="K47" s="18">
        <v>506081.05</v>
      </c>
    </row>
    <row r="48" spans="1:11" ht="17.25" customHeight="1">
      <c r="A48" s="25">
        <v>40</v>
      </c>
      <c r="B48" s="10" t="s">
        <v>41</v>
      </c>
      <c r="C48" s="10" t="s">
        <v>42</v>
      </c>
      <c r="D48" s="18">
        <v>1650000</v>
      </c>
      <c r="E48" s="18">
        <v>-1484000</v>
      </c>
      <c r="F48" s="18">
        <f t="shared" si="6"/>
        <v>166000</v>
      </c>
      <c r="G48" s="18">
        <f t="shared" ref="G48" si="7">+F48-H48</f>
        <v>34855</v>
      </c>
      <c r="H48" s="18">
        <v>131145</v>
      </c>
      <c r="I48" s="18">
        <v>131145</v>
      </c>
      <c r="J48" s="18">
        <v>131145</v>
      </c>
      <c r="K48" s="18">
        <v>131145</v>
      </c>
    </row>
    <row r="49" spans="1:12" ht="17.25" customHeight="1">
      <c r="A49" s="25">
        <v>41</v>
      </c>
      <c r="B49" s="11" t="s">
        <v>412</v>
      </c>
      <c r="C49" s="11" t="s">
        <v>413</v>
      </c>
      <c r="D49" s="22">
        <v>1650000</v>
      </c>
      <c r="E49" s="22">
        <v>-1484000</v>
      </c>
      <c r="F49" s="22">
        <f t="shared" si="6"/>
        <v>166000</v>
      </c>
      <c r="G49" s="22">
        <f t="shared" si="1"/>
        <v>34855</v>
      </c>
      <c r="H49" s="22">
        <v>131145</v>
      </c>
      <c r="I49" s="22">
        <v>131145</v>
      </c>
      <c r="J49" s="22">
        <v>131145</v>
      </c>
      <c r="K49" s="22">
        <v>131145</v>
      </c>
    </row>
    <row r="50" spans="1:12" ht="17.25" customHeight="1">
      <c r="A50" s="25">
        <v>42</v>
      </c>
      <c r="B50" s="10" t="s">
        <v>43</v>
      </c>
      <c r="C50" s="10" t="s">
        <v>44</v>
      </c>
      <c r="D50" s="18">
        <v>500000</v>
      </c>
      <c r="E50" s="18">
        <v>-75000</v>
      </c>
      <c r="F50" s="18">
        <f t="shared" si="6"/>
        <v>425000</v>
      </c>
      <c r="G50" s="18">
        <f t="shared" si="1"/>
        <v>888.17999999999302</v>
      </c>
      <c r="H50" s="18">
        <v>424111.82</v>
      </c>
      <c r="I50" s="18">
        <v>424111.82</v>
      </c>
      <c r="J50" s="18">
        <v>424111.82</v>
      </c>
      <c r="K50" s="18">
        <v>424111.82</v>
      </c>
    </row>
    <row r="51" spans="1:12" ht="17.25" customHeight="1">
      <c r="A51" s="25">
        <v>43</v>
      </c>
      <c r="B51" s="11" t="s">
        <v>414</v>
      </c>
      <c r="C51" s="11" t="s">
        <v>415</v>
      </c>
      <c r="D51" s="22">
        <v>500000</v>
      </c>
      <c r="E51" s="22">
        <v>-75000</v>
      </c>
      <c r="F51" s="22">
        <f t="shared" si="6"/>
        <v>425000</v>
      </c>
      <c r="G51" s="22">
        <f t="shared" si="1"/>
        <v>888.17999999999302</v>
      </c>
      <c r="H51" s="22">
        <v>424111.82</v>
      </c>
      <c r="I51" s="22">
        <v>424111.82</v>
      </c>
      <c r="J51" s="22">
        <v>424111.82</v>
      </c>
      <c r="K51" s="22">
        <v>424111.82</v>
      </c>
    </row>
    <row r="52" spans="1:12" ht="17.25" customHeight="1">
      <c r="A52" s="25">
        <v>44</v>
      </c>
      <c r="B52" s="10" t="s">
        <v>45</v>
      </c>
      <c r="C52" s="10" t="s">
        <v>46</v>
      </c>
      <c r="D52" s="18">
        <v>3500000</v>
      </c>
      <c r="E52" s="18">
        <v>-575000</v>
      </c>
      <c r="F52" s="18">
        <f t="shared" si="6"/>
        <v>2925000</v>
      </c>
      <c r="G52" s="18">
        <f>+F52-H52</f>
        <v>191205</v>
      </c>
      <c r="H52" s="18">
        <v>2733795</v>
      </c>
      <c r="I52" s="18">
        <v>2733795</v>
      </c>
      <c r="J52" s="18">
        <v>2733795</v>
      </c>
      <c r="K52" s="18">
        <v>2733795</v>
      </c>
    </row>
    <row r="53" spans="1:12" ht="17.25" customHeight="1">
      <c r="A53" s="25">
        <v>45</v>
      </c>
      <c r="B53" s="10" t="s">
        <v>47</v>
      </c>
      <c r="C53" s="10" t="s">
        <v>48</v>
      </c>
      <c r="D53" s="18">
        <v>0</v>
      </c>
      <c r="E53" s="18">
        <v>2925000</v>
      </c>
      <c r="F53" s="18">
        <f t="shared" si="6"/>
        <v>2925000</v>
      </c>
      <c r="G53" s="18">
        <f t="shared" si="1"/>
        <v>191205</v>
      </c>
      <c r="H53" s="18">
        <v>2733795</v>
      </c>
      <c r="I53" s="18">
        <v>2733795</v>
      </c>
      <c r="J53" s="18">
        <v>2733795</v>
      </c>
      <c r="K53" s="18">
        <v>2733795</v>
      </c>
    </row>
    <row r="54" spans="1:12" ht="17.25" customHeight="1">
      <c r="A54" s="25">
        <v>46</v>
      </c>
      <c r="B54" s="11" t="s">
        <v>416</v>
      </c>
      <c r="C54" s="11" t="s">
        <v>417</v>
      </c>
      <c r="D54" s="22">
        <v>0</v>
      </c>
      <c r="E54" s="22">
        <v>2925000</v>
      </c>
      <c r="F54" s="22">
        <f t="shared" si="6"/>
        <v>2925000</v>
      </c>
      <c r="G54" s="22">
        <f t="shared" si="1"/>
        <v>191205</v>
      </c>
      <c r="H54" s="22">
        <v>2733795</v>
      </c>
      <c r="I54" s="22">
        <v>2733795</v>
      </c>
      <c r="J54" s="22">
        <v>2733795</v>
      </c>
      <c r="K54" s="22">
        <v>2733795</v>
      </c>
    </row>
    <row r="55" spans="1:12" ht="17.25" customHeight="1">
      <c r="A55" s="25">
        <v>47</v>
      </c>
      <c r="B55" s="10" t="s">
        <v>49</v>
      </c>
      <c r="C55" s="10" t="s">
        <v>50</v>
      </c>
      <c r="D55" s="18">
        <v>3500000</v>
      </c>
      <c r="E55" s="18">
        <v>-3500000</v>
      </c>
      <c r="F55" s="18">
        <v>0</v>
      </c>
      <c r="G55" s="18">
        <f t="shared" si="1"/>
        <v>0</v>
      </c>
      <c r="H55" s="18">
        <v>0</v>
      </c>
      <c r="I55" s="18">
        <v>0</v>
      </c>
      <c r="J55" s="18">
        <v>0</v>
      </c>
      <c r="K55" s="18">
        <v>0</v>
      </c>
    </row>
    <row r="56" spans="1:12" ht="17.25" customHeight="1">
      <c r="A56" s="25">
        <v>48</v>
      </c>
      <c r="B56" s="11" t="s">
        <v>418</v>
      </c>
      <c r="C56" s="11" t="s">
        <v>419</v>
      </c>
      <c r="D56" s="22">
        <v>3500000</v>
      </c>
      <c r="E56" s="22">
        <v>-3500000</v>
      </c>
      <c r="F56" s="22">
        <v>0</v>
      </c>
      <c r="G56" s="22">
        <f t="shared" si="1"/>
        <v>0</v>
      </c>
      <c r="H56" s="22">
        <v>0</v>
      </c>
      <c r="I56" s="22">
        <v>0</v>
      </c>
      <c r="J56" s="22">
        <v>0</v>
      </c>
      <c r="K56" s="22">
        <v>0</v>
      </c>
    </row>
    <row r="57" spans="1:12" ht="17.25" customHeight="1">
      <c r="A57" s="25">
        <v>49</v>
      </c>
      <c r="B57" s="12" t="s">
        <v>364</v>
      </c>
      <c r="C57" s="12" t="s">
        <v>365</v>
      </c>
      <c r="D57" s="18">
        <v>1420000</v>
      </c>
      <c r="E57" s="18">
        <f>+E59+E60</f>
        <v>-1356000</v>
      </c>
      <c r="F57" s="18">
        <f>+D57+E57</f>
        <v>64000</v>
      </c>
      <c r="G57" s="18">
        <f>+G59+G60</f>
        <v>57229.53</v>
      </c>
      <c r="H57" s="18">
        <v>6770.47</v>
      </c>
      <c r="I57" s="18">
        <v>6770.47</v>
      </c>
      <c r="J57" s="18">
        <v>6770.47</v>
      </c>
      <c r="K57" s="18">
        <v>6770.47</v>
      </c>
      <c r="L57" s="2"/>
    </row>
    <row r="58" spans="1:12" ht="17.25" customHeight="1">
      <c r="A58" s="25">
        <v>50</v>
      </c>
      <c r="B58" s="11" t="s">
        <v>420</v>
      </c>
      <c r="C58" s="11" t="s">
        <v>421</v>
      </c>
      <c r="D58" s="18">
        <v>1000000</v>
      </c>
      <c r="E58" s="18">
        <v>-970000</v>
      </c>
      <c r="F58" s="18">
        <v>30000</v>
      </c>
      <c r="G58" s="18">
        <f t="shared" si="1"/>
        <v>24689.53</v>
      </c>
      <c r="H58" s="18">
        <v>5310.47</v>
      </c>
      <c r="I58" s="18">
        <v>5310.47</v>
      </c>
      <c r="J58" s="18">
        <v>5310.47</v>
      </c>
      <c r="K58" s="18">
        <v>5310.47</v>
      </c>
      <c r="L58" s="2"/>
    </row>
    <row r="59" spans="1:12" ht="18.75" customHeight="1">
      <c r="A59" s="25">
        <v>51</v>
      </c>
      <c r="B59" s="12" t="s">
        <v>422</v>
      </c>
      <c r="C59" s="11" t="s">
        <v>111</v>
      </c>
      <c r="D59" s="22">
        <v>1000000</v>
      </c>
      <c r="E59" s="22">
        <v>-970000</v>
      </c>
      <c r="F59" s="22">
        <v>30000</v>
      </c>
      <c r="G59" s="22">
        <f t="shared" si="1"/>
        <v>24689.53</v>
      </c>
      <c r="H59" s="22">
        <v>5310.47</v>
      </c>
      <c r="I59" s="22">
        <v>5310.47</v>
      </c>
      <c r="J59" s="22">
        <v>5310.47</v>
      </c>
      <c r="K59" s="22">
        <v>5310.47</v>
      </c>
      <c r="L59" s="2"/>
    </row>
    <row r="60" spans="1:12" ht="17.25" customHeight="1">
      <c r="A60" s="25">
        <v>52</v>
      </c>
      <c r="B60" s="12" t="s">
        <v>366</v>
      </c>
      <c r="C60" s="12" t="s">
        <v>112</v>
      </c>
      <c r="D60" s="18">
        <v>420000</v>
      </c>
      <c r="E60" s="18">
        <v>-386000</v>
      </c>
      <c r="F60" s="18">
        <f>+D60+E60</f>
        <v>34000</v>
      </c>
      <c r="G60" s="18">
        <f t="shared" si="1"/>
        <v>32540</v>
      </c>
      <c r="H60" s="18">
        <v>1460</v>
      </c>
      <c r="I60" s="18">
        <v>1460</v>
      </c>
      <c r="J60" s="18">
        <v>1460</v>
      </c>
      <c r="K60" s="18">
        <v>1460</v>
      </c>
      <c r="L60" s="2"/>
    </row>
    <row r="61" spans="1:12" ht="17.25" customHeight="1">
      <c r="A61" s="25">
        <v>53</v>
      </c>
      <c r="B61" s="11" t="s">
        <v>367</v>
      </c>
      <c r="C61" s="11" t="s">
        <v>112</v>
      </c>
      <c r="D61" s="22">
        <v>420000</v>
      </c>
      <c r="E61" s="22">
        <v>-386000</v>
      </c>
      <c r="F61" s="22">
        <f>+D61+E61</f>
        <v>34000</v>
      </c>
      <c r="G61" s="22">
        <f t="shared" si="1"/>
        <v>32540</v>
      </c>
      <c r="H61" s="22">
        <v>1460</v>
      </c>
      <c r="I61" s="22">
        <v>1460</v>
      </c>
      <c r="J61" s="22">
        <v>1460</v>
      </c>
      <c r="K61" s="22">
        <v>1460</v>
      </c>
      <c r="L61" s="2"/>
    </row>
    <row r="62" spans="1:12" ht="17.25" customHeight="1">
      <c r="A62" s="25">
        <v>54</v>
      </c>
      <c r="B62" s="12" t="s">
        <v>368</v>
      </c>
      <c r="C62" s="13" t="s">
        <v>113</v>
      </c>
      <c r="D62" s="18">
        <v>7090000</v>
      </c>
      <c r="E62" s="18">
        <v>-6375000</v>
      </c>
      <c r="F62" s="18">
        <f>+D62+E62</f>
        <v>715000</v>
      </c>
      <c r="G62" s="18">
        <f t="shared" si="1"/>
        <v>715000</v>
      </c>
      <c r="H62" s="18">
        <v>0</v>
      </c>
      <c r="I62" s="18">
        <v>0</v>
      </c>
      <c r="J62" s="18">
        <v>0</v>
      </c>
      <c r="K62" s="18">
        <v>0</v>
      </c>
      <c r="L62" s="2"/>
    </row>
    <row r="63" spans="1:12" ht="17.25" customHeight="1">
      <c r="A63" s="25">
        <v>55</v>
      </c>
      <c r="B63" s="12" t="s">
        <v>369</v>
      </c>
      <c r="C63" s="12" t="s">
        <v>114</v>
      </c>
      <c r="D63" s="18">
        <v>3240000</v>
      </c>
      <c r="E63" s="18">
        <v>-3240000</v>
      </c>
      <c r="F63" s="18">
        <v>0</v>
      </c>
      <c r="G63" s="18">
        <f t="shared" si="1"/>
        <v>0</v>
      </c>
      <c r="H63" s="18">
        <v>0</v>
      </c>
      <c r="I63" s="18">
        <v>0</v>
      </c>
      <c r="J63" s="18">
        <v>0</v>
      </c>
      <c r="K63" s="18">
        <v>0</v>
      </c>
      <c r="L63" s="2"/>
    </row>
    <row r="64" spans="1:12" ht="17.25" customHeight="1">
      <c r="A64" s="25">
        <v>56</v>
      </c>
      <c r="B64" s="11" t="s">
        <v>370</v>
      </c>
      <c r="C64" s="11" t="s">
        <v>114</v>
      </c>
      <c r="D64" s="22">
        <v>3240000</v>
      </c>
      <c r="E64" s="22">
        <v>-3240000</v>
      </c>
      <c r="F64" s="22">
        <v>0</v>
      </c>
      <c r="G64" s="22">
        <f t="shared" si="1"/>
        <v>0</v>
      </c>
      <c r="H64" s="22">
        <v>0</v>
      </c>
      <c r="I64" s="22">
        <v>0</v>
      </c>
      <c r="J64" s="22">
        <v>0</v>
      </c>
      <c r="K64" s="22">
        <v>0</v>
      </c>
      <c r="L64" s="2"/>
    </row>
    <row r="65" spans="1:12" ht="17.25" customHeight="1">
      <c r="A65" s="25">
        <v>57</v>
      </c>
      <c r="B65" s="12" t="s">
        <v>51</v>
      </c>
      <c r="C65" s="12" t="s">
        <v>52</v>
      </c>
      <c r="D65" s="18">
        <v>400000</v>
      </c>
      <c r="E65" s="18">
        <v>-400000</v>
      </c>
      <c r="F65" s="18">
        <v>0</v>
      </c>
      <c r="G65" s="18">
        <f t="shared" si="1"/>
        <v>0</v>
      </c>
      <c r="H65" s="18">
        <v>0</v>
      </c>
      <c r="I65" s="18">
        <v>0</v>
      </c>
      <c r="J65" s="18">
        <v>0</v>
      </c>
      <c r="K65" s="18">
        <v>0</v>
      </c>
      <c r="L65" s="2"/>
    </row>
    <row r="66" spans="1:12" ht="17.25" customHeight="1">
      <c r="A66" s="25">
        <v>58</v>
      </c>
      <c r="B66" s="11" t="s">
        <v>53</v>
      </c>
      <c r="C66" s="11" t="s">
        <v>52</v>
      </c>
      <c r="D66" s="22">
        <v>400000</v>
      </c>
      <c r="E66" s="22">
        <v>-400000</v>
      </c>
      <c r="F66" s="22">
        <v>0</v>
      </c>
      <c r="G66" s="22">
        <f t="shared" si="1"/>
        <v>0</v>
      </c>
      <c r="H66" s="22">
        <v>0</v>
      </c>
      <c r="I66" s="22">
        <v>0</v>
      </c>
      <c r="J66" s="22">
        <v>0</v>
      </c>
      <c r="K66" s="22">
        <v>0</v>
      </c>
      <c r="L66" s="2"/>
    </row>
    <row r="67" spans="1:12" ht="17.25" customHeight="1">
      <c r="A67" s="25">
        <v>59</v>
      </c>
      <c r="B67" s="12" t="s">
        <v>54</v>
      </c>
      <c r="C67" s="12" t="s">
        <v>55</v>
      </c>
      <c r="D67" s="18">
        <v>0</v>
      </c>
      <c r="E67" s="18">
        <v>50000</v>
      </c>
      <c r="F67" s="18">
        <v>50000</v>
      </c>
      <c r="G67" s="18">
        <f t="shared" si="1"/>
        <v>50000</v>
      </c>
      <c r="H67" s="18">
        <v>0</v>
      </c>
      <c r="I67" s="18">
        <v>0</v>
      </c>
      <c r="J67" s="18">
        <v>0</v>
      </c>
      <c r="K67" s="18">
        <v>0</v>
      </c>
      <c r="L67" s="2"/>
    </row>
    <row r="68" spans="1:12" ht="33.75" customHeight="1">
      <c r="A68" s="25">
        <v>60</v>
      </c>
      <c r="B68" s="11" t="s">
        <v>56</v>
      </c>
      <c r="C68" s="11" t="s">
        <v>57</v>
      </c>
      <c r="D68" s="22">
        <v>0</v>
      </c>
      <c r="E68" s="22">
        <v>50000</v>
      </c>
      <c r="F68" s="22">
        <v>50000</v>
      </c>
      <c r="G68" s="22">
        <f t="shared" si="1"/>
        <v>50000</v>
      </c>
      <c r="H68" s="22">
        <v>0</v>
      </c>
      <c r="I68" s="22">
        <v>0</v>
      </c>
      <c r="J68" s="22">
        <v>0</v>
      </c>
      <c r="K68" s="22">
        <v>0</v>
      </c>
      <c r="L68" s="2"/>
    </row>
    <row r="69" spans="1:12" ht="30.75" customHeight="1">
      <c r="A69" s="25">
        <v>61</v>
      </c>
      <c r="B69" s="12" t="s">
        <v>58</v>
      </c>
      <c r="C69" s="12" t="s">
        <v>59</v>
      </c>
      <c r="D69" s="18">
        <v>450000</v>
      </c>
      <c r="E69" s="18">
        <v>-405000</v>
      </c>
      <c r="F69" s="18">
        <v>45000</v>
      </c>
      <c r="G69" s="18">
        <f t="shared" si="1"/>
        <v>45000</v>
      </c>
      <c r="H69" s="18">
        <v>0</v>
      </c>
      <c r="I69" s="18">
        <v>0</v>
      </c>
      <c r="J69" s="18">
        <v>0</v>
      </c>
      <c r="K69" s="18">
        <v>0</v>
      </c>
      <c r="L69" s="2"/>
    </row>
    <row r="70" spans="1:12" ht="22.5" customHeight="1">
      <c r="A70" s="25">
        <v>62</v>
      </c>
      <c r="B70" s="11" t="s">
        <v>60</v>
      </c>
      <c r="C70" s="11" t="s">
        <v>59</v>
      </c>
      <c r="D70" s="22">
        <v>450000</v>
      </c>
      <c r="E70" s="22">
        <v>-405000</v>
      </c>
      <c r="F70" s="22">
        <v>45000</v>
      </c>
      <c r="G70" s="22">
        <f t="shared" si="1"/>
        <v>45000</v>
      </c>
      <c r="H70" s="22">
        <v>0</v>
      </c>
      <c r="I70" s="22">
        <v>0</v>
      </c>
      <c r="J70" s="22">
        <v>0</v>
      </c>
      <c r="K70" s="22">
        <v>0</v>
      </c>
      <c r="L70" s="2"/>
    </row>
    <row r="71" spans="1:12" ht="17.25" customHeight="1">
      <c r="A71" s="25">
        <v>63</v>
      </c>
      <c r="B71" s="12" t="s">
        <v>61</v>
      </c>
      <c r="C71" s="12" t="s">
        <v>62</v>
      </c>
      <c r="D71" s="18">
        <v>3000000</v>
      </c>
      <c r="E71" s="18">
        <v>-2330000</v>
      </c>
      <c r="F71" s="18">
        <f t="shared" ref="F71:F81" si="8">+D71+E71</f>
        <v>670000</v>
      </c>
      <c r="G71" s="18">
        <f t="shared" si="1"/>
        <v>670000</v>
      </c>
      <c r="H71" s="18">
        <v>0</v>
      </c>
      <c r="I71" s="18">
        <v>0</v>
      </c>
      <c r="J71" s="18">
        <v>0</v>
      </c>
      <c r="K71" s="18">
        <v>0</v>
      </c>
      <c r="L71" s="2"/>
    </row>
    <row r="72" spans="1:12" ht="17.25" customHeight="1">
      <c r="A72" s="25">
        <v>64</v>
      </c>
      <c r="B72" s="11" t="s">
        <v>63</v>
      </c>
      <c r="C72" s="11" t="s">
        <v>64</v>
      </c>
      <c r="D72" s="22">
        <v>3000000</v>
      </c>
      <c r="E72" s="22">
        <v>-2330000</v>
      </c>
      <c r="F72" s="22">
        <f t="shared" si="8"/>
        <v>670000</v>
      </c>
      <c r="G72" s="22">
        <f t="shared" si="1"/>
        <v>670000</v>
      </c>
      <c r="H72" s="22">
        <v>0</v>
      </c>
      <c r="I72" s="22">
        <v>0</v>
      </c>
      <c r="J72" s="22">
        <v>0</v>
      </c>
      <c r="K72" s="22">
        <v>0</v>
      </c>
      <c r="L72" s="2"/>
    </row>
    <row r="73" spans="1:12" ht="17.25" customHeight="1">
      <c r="A73" s="25">
        <v>65</v>
      </c>
      <c r="B73" s="12" t="s">
        <v>65</v>
      </c>
      <c r="C73" s="12" t="s">
        <v>66</v>
      </c>
      <c r="D73" s="18">
        <v>4800000</v>
      </c>
      <c r="E73" s="18">
        <v>-3816000</v>
      </c>
      <c r="F73" s="18">
        <f t="shared" si="8"/>
        <v>984000</v>
      </c>
      <c r="G73" s="18">
        <f t="shared" si="1"/>
        <v>34540.989999999991</v>
      </c>
      <c r="H73" s="18">
        <v>949459.01</v>
      </c>
      <c r="I73" s="18">
        <v>949459.01</v>
      </c>
      <c r="J73" s="18">
        <v>949459.01</v>
      </c>
      <c r="K73" s="18">
        <v>949459.01</v>
      </c>
      <c r="L73" s="2"/>
    </row>
    <row r="74" spans="1:12" ht="22.5" customHeight="1">
      <c r="A74" s="25">
        <v>66</v>
      </c>
      <c r="B74" s="12" t="s">
        <v>67</v>
      </c>
      <c r="C74" s="12" t="s">
        <v>68</v>
      </c>
      <c r="D74" s="18">
        <v>1800000</v>
      </c>
      <c r="E74" s="18">
        <v>-1599500</v>
      </c>
      <c r="F74" s="18">
        <f t="shared" si="8"/>
        <v>200500</v>
      </c>
      <c r="G74" s="18">
        <f t="shared" ref="G74:G96" si="9">+F74-H74</f>
        <v>18281.790000000008</v>
      </c>
      <c r="H74" s="18">
        <v>182218.21</v>
      </c>
      <c r="I74" s="18">
        <v>182218.21</v>
      </c>
      <c r="J74" s="18">
        <v>182218.21</v>
      </c>
      <c r="K74" s="18">
        <v>182218.21</v>
      </c>
      <c r="L74" s="2"/>
    </row>
    <row r="75" spans="1:12" ht="18.75" customHeight="1">
      <c r="A75" s="25">
        <v>67</v>
      </c>
      <c r="B75" s="11" t="s">
        <v>69</v>
      </c>
      <c r="C75" s="11" t="s">
        <v>68</v>
      </c>
      <c r="D75" s="22">
        <v>1800000</v>
      </c>
      <c r="E75" s="22">
        <v>-1599500</v>
      </c>
      <c r="F75" s="22">
        <f t="shared" si="8"/>
        <v>200500</v>
      </c>
      <c r="G75" s="22">
        <f t="shared" si="9"/>
        <v>18281.790000000008</v>
      </c>
      <c r="H75" s="22">
        <v>182218.21</v>
      </c>
      <c r="I75" s="22">
        <v>182218.21</v>
      </c>
      <c r="J75" s="22">
        <v>182218.21</v>
      </c>
      <c r="K75" s="22">
        <v>182218.21</v>
      </c>
      <c r="L75" s="2"/>
    </row>
    <row r="76" spans="1:12" ht="17.25" customHeight="1">
      <c r="A76" s="25">
        <v>68</v>
      </c>
      <c r="B76" s="12" t="s">
        <v>70</v>
      </c>
      <c r="C76" s="12" t="s">
        <v>71</v>
      </c>
      <c r="D76" s="18">
        <v>3000000</v>
      </c>
      <c r="E76" s="18">
        <v>-2216500</v>
      </c>
      <c r="F76" s="18">
        <f t="shared" si="8"/>
        <v>783500</v>
      </c>
      <c r="G76" s="18">
        <v>2549626</v>
      </c>
      <c r="H76" s="18">
        <v>530374</v>
      </c>
      <c r="I76" s="18">
        <v>530374</v>
      </c>
      <c r="J76" s="18">
        <v>530374</v>
      </c>
      <c r="K76" s="18">
        <v>530374</v>
      </c>
      <c r="L76" s="2"/>
    </row>
    <row r="77" spans="1:12" ht="17.25" customHeight="1">
      <c r="A77" s="25">
        <v>69</v>
      </c>
      <c r="B77" s="11" t="s">
        <v>72</v>
      </c>
      <c r="C77" s="11" t="s">
        <v>71</v>
      </c>
      <c r="D77" s="22">
        <v>3000000</v>
      </c>
      <c r="E77" s="22">
        <v>-2216500</v>
      </c>
      <c r="F77" s="22">
        <f t="shared" si="8"/>
        <v>783500</v>
      </c>
      <c r="G77" s="22">
        <f t="shared" si="9"/>
        <v>16259.199999999953</v>
      </c>
      <c r="H77" s="22">
        <v>767240.8</v>
      </c>
      <c r="I77" s="22">
        <v>767240.8</v>
      </c>
      <c r="J77" s="22">
        <v>767240.8</v>
      </c>
      <c r="K77" s="22">
        <v>767240.8</v>
      </c>
      <c r="L77" s="2"/>
    </row>
    <row r="78" spans="1:12" ht="29.25" customHeight="1">
      <c r="A78" s="25">
        <v>70</v>
      </c>
      <c r="B78" s="12" t="s">
        <v>73</v>
      </c>
      <c r="C78" s="14" t="s">
        <v>423</v>
      </c>
      <c r="D78" s="18">
        <v>1775000</v>
      </c>
      <c r="E78" s="18">
        <v>115710</v>
      </c>
      <c r="F78" s="18">
        <f t="shared" si="8"/>
        <v>1890710</v>
      </c>
      <c r="G78" s="18">
        <f t="shared" si="9"/>
        <v>9149.6100000001024</v>
      </c>
      <c r="H78" s="18">
        <v>1881560.39</v>
      </c>
      <c r="I78" s="18">
        <v>1861560.02</v>
      </c>
      <c r="J78" s="18">
        <v>1861560.02</v>
      </c>
      <c r="K78" s="18">
        <v>1861560.02</v>
      </c>
      <c r="L78" s="2"/>
    </row>
    <row r="79" spans="1:12" ht="30.75" customHeight="1">
      <c r="A79" s="25">
        <v>71</v>
      </c>
      <c r="B79" s="12" t="s">
        <v>74</v>
      </c>
      <c r="C79" s="12" t="s">
        <v>75</v>
      </c>
      <c r="D79" s="18">
        <v>1500000</v>
      </c>
      <c r="E79" s="18">
        <v>-371550</v>
      </c>
      <c r="F79" s="18">
        <f t="shared" si="8"/>
        <v>1128450</v>
      </c>
      <c r="G79" s="18">
        <f t="shared" ref="G79" si="10">+G80+G81</f>
        <v>2208.0500000000466</v>
      </c>
      <c r="H79" s="18">
        <v>1126241.95</v>
      </c>
      <c r="I79" s="18">
        <v>1106241.95</v>
      </c>
      <c r="J79" s="18">
        <v>1106241.95</v>
      </c>
      <c r="K79" s="18">
        <v>1106241.95</v>
      </c>
      <c r="L79" s="2"/>
    </row>
    <row r="80" spans="1:12" ht="33.75" customHeight="1">
      <c r="A80" s="25">
        <v>72</v>
      </c>
      <c r="B80" s="11" t="s">
        <v>76</v>
      </c>
      <c r="C80" s="11" t="s">
        <v>77</v>
      </c>
      <c r="D80" s="22">
        <v>1500000</v>
      </c>
      <c r="E80" s="22">
        <v>-1476550</v>
      </c>
      <c r="F80" s="22">
        <f t="shared" si="8"/>
        <v>23450</v>
      </c>
      <c r="G80" s="22">
        <f>+F80-H80</f>
        <v>1750</v>
      </c>
      <c r="H80" s="22">
        <v>21700</v>
      </c>
      <c r="I80" s="22">
        <v>1700</v>
      </c>
      <c r="J80" s="22">
        <v>1700</v>
      </c>
      <c r="K80" s="22">
        <v>1700</v>
      </c>
      <c r="L80" s="2"/>
    </row>
    <row r="81" spans="1:12" ht="22.5" customHeight="1">
      <c r="A81" s="25">
        <v>73</v>
      </c>
      <c r="B81" s="11" t="s">
        <v>78</v>
      </c>
      <c r="C81" s="11" t="s">
        <v>79</v>
      </c>
      <c r="D81" s="22">
        <v>0</v>
      </c>
      <c r="E81" s="22">
        <v>1105000</v>
      </c>
      <c r="F81" s="22">
        <f t="shared" si="8"/>
        <v>1105000</v>
      </c>
      <c r="G81" s="22">
        <f t="shared" si="9"/>
        <v>458.05000000004657</v>
      </c>
      <c r="H81" s="22">
        <v>1104541.95</v>
      </c>
      <c r="I81" s="22">
        <v>1104541.95</v>
      </c>
      <c r="J81" s="22">
        <v>1104541.95</v>
      </c>
      <c r="K81" s="22">
        <v>1104541.95</v>
      </c>
      <c r="L81" s="2"/>
    </row>
    <row r="82" spans="1:12" ht="36.75" customHeight="1">
      <c r="A82" s="25">
        <v>74</v>
      </c>
      <c r="B82" s="12" t="s">
        <v>80</v>
      </c>
      <c r="C82" s="12" t="s">
        <v>81</v>
      </c>
      <c r="D82" s="18">
        <f>+D83+D84+D85</f>
        <v>200000</v>
      </c>
      <c r="E82" s="18">
        <f t="shared" ref="E82:K82" si="11">+E83+E84+E85</f>
        <v>562260</v>
      </c>
      <c r="F82" s="18">
        <f t="shared" si="11"/>
        <v>762260</v>
      </c>
      <c r="G82" s="18">
        <f t="shared" si="11"/>
        <v>6941.5600000000559</v>
      </c>
      <c r="H82" s="18">
        <f t="shared" si="11"/>
        <v>755318.44</v>
      </c>
      <c r="I82" s="18">
        <f t="shared" si="11"/>
        <v>755318.07</v>
      </c>
      <c r="J82" s="18">
        <f t="shared" si="11"/>
        <v>755318.07</v>
      </c>
      <c r="K82" s="18">
        <f t="shared" si="11"/>
        <v>755318.07</v>
      </c>
      <c r="L82" s="2"/>
    </row>
    <row r="83" spans="1:12" ht="30" customHeight="1">
      <c r="A83" s="25">
        <v>75</v>
      </c>
      <c r="B83" s="11" t="s">
        <v>82</v>
      </c>
      <c r="C83" s="11" t="s">
        <v>83</v>
      </c>
      <c r="D83" s="22">
        <v>200000</v>
      </c>
      <c r="E83" s="22">
        <v>-197500</v>
      </c>
      <c r="F83" s="22">
        <f>+D83+E83</f>
        <v>2500</v>
      </c>
      <c r="G83" s="22">
        <f t="shared" si="9"/>
        <v>2500</v>
      </c>
      <c r="H83" s="22">
        <v>0</v>
      </c>
      <c r="I83" s="22">
        <v>0</v>
      </c>
      <c r="J83" s="22">
        <v>0</v>
      </c>
      <c r="K83" s="22">
        <v>0</v>
      </c>
      <c r="L83" s="2"/>
    </row>
    <row r="84" spans="1:12" ht="33" customHeight="1">
      <c r="A84" s="25">
        <v>76</v>
      </c>
      <c r="B84" s="11" t="s">
        <v>84</v>
      </c>
      <c r="C84" s="11" t="s">
        <v>371</v>
      </c>
      <c r="D84" s="22">
        <v>0</v>
      </c>
      <c r="E84" s="22">
        <v>203760</v>
      </c>
      <c r="F84" s="22">
        <v>203760</v>
      </c>
      <c r="G84" s="22">
        <f t="shared" si="9"/>
        <v>1213</v>
      </c>
      <c r="H84" s="22">
        <v>202547</v>
      </c>
      <c r="I84" s="22">
        <v>202546.63</v>
      </c>
      <c r="J84" s="22">
        <v>202546.63</v>
      </c>
      <c r="K84" s="22">
        <v>202546.63</v>
      </c>
      <c r="L84" s="2"/>
    </row>
    <row r="85" spans="1:12" ht="30.75" customHeight="1">
      <c r="A85" s="25">
        <v>77</v>
      </c>
      <c r="B85" s="11" t="s">
        <v>85</v>
      </c>
      <c r="C85" s="11" t="s">
        <v>86</v>
      </c>
      <c r="D85" s="22">
        <v>0</v>
      </c>
      <c r="E85" s="22">
        <v>556000</v>
      </c>
      <c r="F85" s="22">
        <v>556000</v>
      </c>
      <c r="G85" s="22">
        <f t="shared" si="9"/>
        <v>3228.5600000000559</v>
      </c>
      <c r="H85" s="22">
        <v>552771.43999999994</v>
      </c>
      <c r="I85" s="22">
        <v>552771.43999999994</v>
      </c>
      <c r="J85" s="22">
        <v>552771.43999999994</v>
      </c>
      <c r="K85" s="22">
        <v>552771.43999999994</v>
      </c>
      <c r="L85" s="2"/>
    </row>
    <row r="86" spans="1:12" ht="23.25" customHeight="1">
      <c r="A86" s="25">
        <v>78</v>
      </c>
      <c r="B86" s="12" t="s">
        <v>87</v>
      </c>
      <c r="C86" s="12" t="s">
        <v>88</v>
      </c>
      <c r="D86" s="18">
        <v>75000</v>
      </c>
      <c r="E86" s="18">
        <v>-75000</v>
      </c>
      <c r="F86" s="18">
        <v>0</v>
      </c>
      <c r="G86" s="18">
        <f t="shared" si="9"/>
        <v>0</v>
      </c>
      <c r="H86" s="18">
        <v>0</v>
      </c>
      <c r="I86" s="18">
        <v>0</v>
      </c>
      <c r="J86" s="18">
        <v>0</v>
      </c>
      <c r="K86" s="18">
        <v>0</v>
      </c>
      <c r="L86" s="2"/>
    </row>
    <row r="87" spans="1:12" ht="18.75" customHeight="1">
      <c r="A87" s="25">
        <v>79</v>
      </c>
      <c r="B87" s="11" t="s">
        <v>89</v>
      </c>
      <c r="C87" s="11" t="s">
        <v>88</v>
      </c>
      <c r="D87" s="22">
        <v>75000</v>
      </c>
      <c r="E87" s="22">
        <v>-75000</v>
      </c>
      <c r="F87" s="22">
        <v>0</v>
      </c>
      <c r="G87" s="22">
        <f t="shared" si="9"/>
        <v>0</v>
      </c>
      <c r="H87" s="22">
        <v>0</v>
      </c>
      <c r="I87" s="22">
        <v>0</v>
      </c>
      <c r="J87" s="22">
        <v>0</v>
      </c>
      <c r="K87" s="22">
        <v>0</v>
      </c>
      <c r="L87" s="2"/>
    </row>
    <row r="88" spans="1:12" ht="31.5" customHeight="1">
      <c r="A88" s="25">
        <v>80</v>
      </c>
      <c r="B88" s="12" t="s">
        <v>90</v>
      </c>
      <c r="C88" s="12" t="s">
        <v>91</v>
      </c>
      <c r="D88" s="18">
        <f>+D89+D91+D93+D95+D97</f>
        <v>2000000</v>
      </c>
      <c r="E88" s="18">
        <v>-1031345</v>
      </c>
      <c r="F88" s="18">
        <v>968655</v>
      </c>
      <c r="G88" s="18">
        <f t="shared" ref="G88" si="12">+G89+G91+G93+G95+G97</f>
        <v>133940.89000000001</v>
      </c>
      <c r="H88" s="18">
        <v>898052.62</v>
      </c>
      <c r="I88" s="18">
        <v>827503.22</v>
      </c>
      <c r="J88" s="18">
        <v>827503.22</v>
      </c>
      <c r="K88" s="18">
        <v>827503.22</v>
      </c>
      <c r="L88" s="2"/>
    </row>
    <row r="89" spans="1:12" ht="18.75" customHeight="1">
      <c r="A89" s="25">
        <v>81</v>
      </c>
      <c r="B89" s="12" t="s">
        <v>92</v>
      </c>
      <c r="C89" s="12" t="s">
        <v>93</v>
      </c>
      <c r="D89" s="18">
        <v>75000</v>
      </c>
      <c r="E89" s="18">
        <v>-37500</v>
      </c>
      <c r="F89" s="18">
        <f>+D89+E89</f>
        <v>37500</v>
      </c>
      <c r="G89" s="18">
        <f t="shared" si="9"/>
        <v>37500</v>
      </c>
      <c r="H89" s="18">
        <v>0</v>
      </c>
      <c r="I89" s="18">
        <v>0</v>
      </c>
      <c r="J89" s="18">
        <v>0</v>
      </c>
      <c r="K89" s="18">
        <v>0</v>
      </c>
      <c r="L89" s="2"/>
    </row>
    <row r="90" spans="1:12" ht="17.25" customHeight="1">
      <c r="A90" s="25">
        <v>82</v>
      </c>
      <c r="B90" s="11" t="s">
        <v>94</v>
      </c>
      <c r="C90" s="11" t="s">
        <v>93</v>
      </c>
      <c r="D90" s="22">
        <v>75000</v>
      </c>
      <c r="E90" s="22">
        <v>-37500</v>
      </c>
      <c r="F90" s="22">
        <f>+D90+E90</f>
        <v>37500</v>
      </c>
      <c r="G90" s="22">
        <f t="shared" si="9"/>
        <v>37500</v>
      </c>
      <c r="H90" s="22">
        <v>0</v>
      </c>
      <c r="I90" s="22">
        <v>0</v>
      </c>
      <c r="J90" s="22">
        <v>0</v>
      </c>
      <c r="K90" s="22">
        <v>0</v>
      </c>
      <c r="L90" s="2"/>
    </row>
    <row r="91" spans="1:12" ht="16.5" customHeight="1">
      <c r="A91" s="25">
        <v>83</v>
      </c>
      <c r="B91" s="12" t="s">
        <v>95</v>
      </c>
      <c r="C91" s="12" t="s">
        <v>96</v>
      </c>
      <c r="D91" s="18">
        <v>250000</v>
      </c>
      <c r="E91" s="18">
        <v>-220000</v>
      </c>
      <c r="F91" s="18">
        <f t="shared" ref="F91:F96" si="13">+D91+E91</f>
        <v>30000</v>
      </c>
      <c r="G91" s="18">
        <f t="shared" ref="G91" si="14">+F91-H91</f>
        <v>12711.45</v>
      </c>
      <c r="H91" s="18">
        <v>17288.55</v>
      </c>
      <c r="I91" s="18">
        <v>13788.15</v>
      </c>
      <c r="J91" s="18">
        <v>13788.15</v>
      </c>
      <c r="K91" s="18">
        <v>13788.15</v>
      </c>
      <c r="L91" s="2"/>
    </row>
    <row r="92" spans="1:12" ht="17.25" customHeight="1">
      <c r="A92" s="25">
        <v>84</v>
      </c>
      <c r="B92" s="11" t="s">
        <v>97</v>
      </c>
      <c r="C92" s="11" t="s">
        <v>96</v>
      </c>
      <c r="D92" s="22">
        <v>250000</v>
      </c>
      <c r="E92" s="22">
        <v>-220000</v>
      </c>
      <c r="F92" s="22">
        <f t="shared" si="13"/>
        <v>30000</v>
      </c>
      <c r="G92" s="22">
        <f t="shared" si="9"/>
        <v>12711.45</v>
      </c>
      <c r="H92" s="22">
        <v>17288.55</v>
      </c>
      <c r="I92" s="22">
        <v>13788.15</v>
      </c>
      <c r="J92" s="22">
        <v>13788.15</v>
      </c>
      <c r="K92" s="22">
        <v>13788.15</v>
      </c>
      <c r="L92" s="2"/>
    </row>
    <row r="93" spans="1:12" ht="17.25" customHeight="1">
      <c r="A93" s="25">
        <v>85</v>
      </c>
      <c r="B93" s="12" t="s">
        <v>98</v>
      </c>
      <c r="C93" s="12" t="s">
        <v>99</v>
      </c>
      <c r="D93" s="18">
        <v>450000</v>
      </c>
      <c r="E93" s="18">
        <v>-435744</v>
      </c>
      <c r="F93" s="18">
        <f t="shared" si="13"/>
        <v>14256</v>
      </c>
      <c r="G93" s="18">
        <f t="shared" si="9"/>
        <v>14256</v>
      </c>
      <c r="H93" s="18">
        <v>0</v>
      </c>
      <c r="I93" s="18">
        <v>0</v>
      </c>
      <c r="J93" s="18">
        <v>0</v>
      </c>
      <c r="K93" s="18">
        <v>0</v>
      </c>
      <c r="L93" s="2"/>
    </row>
    <row r="94" spans="1:12" ht="22.5" customHeight="1">
      <c r="A94" s="25">
        <v>86</v>
      </c>
      <c r="B94" s="11" t="s">
        <v>100</v>
      </c>
      <c r="C94" s="11" t="s">
        <v>99</v>
      </c>
      <c r="D94" s="22">
        <v>450000</v>
      </c>
      <c r="E94" s="22">
        <v>-435744</v>
      </c>
      <c r="F94" s="22">
        <f t="shared" si="13"/>
        <v>14256</v>
      </c>
      <c r="G94" s="22">
        <f t="shared" si="9"/>
        <v>14256</v>
      </c>
      <c r="H94" s="22">
        <v>0</v>
      </c>
      <c r="I94" s="22">
        <v>0</v>
      </c>
      <c r="J94" s="22">
        <v>0</v>
      </c>
      <c r="K94" s="22">
        <v>0</v>
      </c>
      <c r="L94" s="2"/>
    </row>
    <row r="95" spans="1:12" ht="34.5" customHeight="1">
      <c r="A95" s="25">
        <v>87</v>
      </c>
      <c r="B95" s="12" t="s">
        <v>101</v>
      </c>
      <c r="C95" s="12" t="s">
        <v>102</v>
      </c>
      <c r="D95" s="18">
        <v>75000</v>
      </c>
      <c r="E95" s="18">
        <v>-41500</v>
      </c>
      <c r="F95" s="18">
        <f t="shared" si="13"/>
        <v>33500</v>
      </c>
      <c r="G95" s="18">
        <f t="shared" si="9"/>
        <v>29221</v>
      </c>
      <c r="H95" s="18">
        <v>4279</v>
      </c>
      <c r="I95" s="18">
        <v>0</v>
      </c>
      <c r="J95" s="18">
        <v>0</v>
      </c>
      <c r="K95" s="18">
        <v>0</v>
      </c>
      <c r="L95" s="2"/>
    </row>
    <row r="96" spans="1:12" ht="21" customHeight="1">
      <c r="A96" s="25">
        <v>88</v>
      </c>
      <c r="B96" s="11" t="s">
        <v>103</v>
      </c>
      <c r="C96" s="11" t="s">
        <v>104</v>
      </c>
      <c r="D96" s="22">
        <v>75000</v>
      </c>
      <c r="E96" s="22">
        <v>-63900</v>
      </c>
      <c r="F96" s="22">
        <f t="shared" si="13"/>
        <v>11100</v>
      </c>
      <c r="G96" s="22">
        <f t="shared" si="9"/>
        <v>6821</v>
      </c>
      <c r="H96" s="22">
        <v>4279</v>
      </c>
      <c r="I96" s="22">
        <v>4279</v>
      </c>
      <c r="J96" s="22">
        <v>4279</v>
      </c>
      <c r="K96" s="22">
        <v>4279</v>
      </c>
      <c r="L96" s="2"/>
    </row>
    <row r="97" spans="1:12" ht="22.5" customHeight="1">
      <c r="A97" s="25">
        <v>89</v>
      </c>
      <c r="B97" s="12" t="s">
        <v>105</v>
      </c>
      <c r="C97" s="12" t="s">
        <v>106</v>
      </c>
      <c r="D97" s="18">
        <f>+D98+D99+D100</f>
        <v>1150000</v>
      </c>
      <c r="E97" s="18">
        <v>-294501</v>
      </c>
      <c r="F97" s="18">
        <f>+F98+F99+F100</f>
        <v>855499</v>
      </c>
      <c r="G97" s="18">
        <f>+G98+G99+G100</f>
        <v>40252.44</v>
      </c>
      <c r="H97" s="18">
        <v>866378.56</v>
      </c>
      <c r="I97" s="18">
        <v>803608.56</v>
      </c>
      <c r="J97" s="18">
        <v>803608.56</v>
      </c>
      <c r="K97" s="18">
        <v>803608.56</v>
      </c>
      <c r="L97" s="2"/>
    </row>
    <row r="98" spans="1:12" ht="19.5" customHeight="1">
      <c r="A98" s="25">
        <v>90</v>
      </c>
      <c r="B98" s="11" t="s">
        <v>107</v>
      </c>
      <c r="C98" s="11" t="s">
        <v>108</v>
      </c>
      <c r="D98" s="22">
        <v>0</v>
      </c>
      <c r="E98" s="22">
        <v>394500</v>
      </c>
      <c r="F98" s="22">
        <v>394500</v>
      </c>
      <c r="G98" s="22">
        <f>+F98-H98</f>
        <v>200</v>
      </c>
      <c r="H98" s="22">
        <v>394300</v>
      </c>
      <c r="I98" s="22">
        <v>394300</v>
      </c>
      <c r="J98" s="22">
        <v>394300</v>
      </c>
      <c r="K98" s="22">
        <v>394300</v>
      </c>
      <c r="L98" s="2"/>
    </row>
    <row r="99" spans="1:12" ht="19.5" customHeight="1">
      <c r="A99" s="25">
        <v>91</v>
      </c>
      <c r="B99" s="11" t="s">
        <v>338</v>
      </c>
      <c r="C99" s="11" t="s">
        <v>339</v>
      </c>
      <c r="D99" s="22">
        <v>0</v>
      </c>
      <c r="E99" s="22">
        <v>22500</v>
      </c>
      <c r="F99" s="22">
        <v>22500</v>
      </c>
      <c r="G99" s="22">
        <v>36816</v>
      </c>
      <c r="H99" s="22">
        <v>36816</v>
      </c>
      <c r="I99" s="22">
        <v>36816</v>
      </c>
      <c r="J99" s="22">
        <v>36816</v>
      </c>
      <c r="K99" s="22">
        <v>36816</v>
      </c>
      <c r="L99" s="2"/>
    </row>
    <row r="100" spans="1:12" ht="22.5" customHeight="1">
      <c r="A100" s="25">
        <v>92</v>
      </c>
      <c r="B100" s="11" t="s">
        <v>109</v>
      </c>
      <c r="C100" s="11" t="s">
        <v>110</v>
      </c>
      <c r="D100" s="22">
        <v>1150000</v>
      </c>
      <c r="E100" s="22">
        <v>-711501</v>
      </c>
      <c r="F100" s="22">
        <f>+D100+E100</f>
        <v>438499</v>
      </c>
      <c r="G100" s="22">
        <f t="shared" ref="G100:G154" si="15">+F100-H100</f>
        <v>3236.4400000000023</v>
      </c>
      <c r="H100" s="22">
        <v>435262.56</v>
      </c>
      <c r="I100" s="22">
        <v>372492</v>
      </c>
      <c r="J100" s="22">
        <v>372492.56</v>
      </c>
      <c r="K100" s="22">
        <v>372492.56</v>
      </c>
      <c r="L100" s="2"/>
    </row>
    <row r="101" spans="1:12" ht="22.5" customHeight="1">
      <c r="A101" s="25">
        <v>93</v>
      </c>
      <c r="B101" s="12" t="s">
        <v>115</v>
      </c>
      <c r="C101" s="12" t="s">
        <v>116</v>
      </c>
      <c r="D101" s="18">
        <f>+D102</f>
        <v>0</v>
      </c>
      <c r="E101" s="18">
        <v>2047590.87</v>
      </c>
      <c r="F101" s="18">
        <f t="shared" ref="F101:K101" si="16">+F102</f>
        <v>1524090.87</v>
      </c>
      <c r="G101" s="18">
        <f t="shared" si="16"/>
        <v>227500</v>
      </c>
      <c r="H101" s="18">
        <f t="shared" si="16"/>
        <v>1296590.8700000001</v>
      </c>
      <c r="I101" s="18">
        <f t="shared" si="16"/>
        <v>1258185.55</v>
      </c>
      <c r="J101" s="18">
        <f t="shared" si="16"/>
        <v>38704</v>
      </c>
      <c r="K101" s="18">
        <f t="shared" si="16"/>
        <v>38704</v>
      </c>
    </row>
    <row r="102" spans="1:12" ht="22.5" customHeight="1">
      <c r="A102" s="25">
        <v>94</v>
      </c>
      <c r="B102" s="12" t="s">
        <v>117</v>
      </c>
      <c r="C102" s="12" t="s">
        <v>118</v>
      </c>
      <c r="D102" s="18">
        <v>0</v>
      </c>
      <c r="E102" s="18">
        <v>1524090.87</v>
      </c>
      <c r="F102" s="18">
        <f>+D102+E102</f>
        <v>1524090.87</v>
      </c>
      <c r="G102" s="18">
        <f t="shared" si="15"/>
        <v>227500</v>
      </c>
      <c r="H102" s="18">
        <v>1296590.8700000001</v>
      </c>
      <c r="I102" s="18">
        <v>1258185.55</v>
      </c>
      <c r="J102" s="18">
        <v>38704</v>
      </c>
      <c r="K102" s="18">
        <v>38704</v>
      </c>
    </row>
    <row r="103" spans="1:12" ht="22.5" customHeight="1">
      <c r="A103" s="25">
        <v>95</v>
      </c>
      <c r="B103" s="11" t="s">
        <v>119</v>
      </c>
      <c r="C103" s="11" t="s">
        <v>118</v>
      </c>
      <c r="D103" s="22">
        <v>0</v>
      </c>
      <c r="E103" s="22">
        <v>1524090.87</v>
      </c>
      <c r="F103" s="22">
        <f>+D103+E103</f>
        <v>1524090.87</v>
      </c>
      <c r="G103" s="22">
        <f t="shared" si="15"/>
        <v>227500</v>
      </c>
      <c r="H103" s="22">
        <v>1296590.8700000001</v>
      </c>
      <c r="I103" s="22">
        <v>1258185.55</v>
      </c>
      <c r="J103" s="22">
        <v>38704</v>
      </c>
      <c r="K103" s="22">
        <v>38704</v>
      </c>
    </row>
    <row r="104" spans="1:12" ht="22.5" customHeight="1">
      <c r="A104" s="25">
        <v>96</v>
      </c>
      <c r="B104" s="12" t="s">
        <v>120</v>
      </c>
      <c r="C104" s="12" t="s">
        <v>121</v>
      </c>
      <c r="D104" s="18">
        <f>+D106</f>
        <v>0</v>
      </c>
      <c r="E104" s="18">
        <f>+E105+E106</f>
        <v>523500</v>
      </c>
      <c r="F104" s="18">
        <f>+D104+E104</f>
        <v>523500</v>
      </c>
      <c r="G104" s="18">
        <f>+G105+G106</f>
        <v>24591.010000000002</v>
      </c>
      <c r="H104" s="18">
        <f>+H105+H106</f>
        <v>498908.99</v>
      </c>
      <c r="I104" s="18">
        <f>+I105+I106</f>
        <v>498908.99</v>
      </c>
      <c r="J104" s="18">
        <f>+J105+J106</f>
        <v>498908.99</v>
      </c>
      <c r="K104" s="18">
        <f>+K105+K106</f>
        <v>498908.99</v>
      </c>
    </row>
    <row r="105" spans="1:12" ht="22.5" customHeight="1">
      <c r="A105" s="25">
        <v>97</v>
      </c>
      <c r="B105" s="11" t="s">
        <v>430</v>
      </c>
      <c r="C105" s="11" t="s">
        <v>121</v>
      </c>
      <c r="D105" s="22">
        <v>0</v>
      </c>
      <c r="E105" s="22">
        <v>27000</v>
      </c>
      <c r="F105" s="22">
        <v>27000</v>
      </c>
      <c r="G105" s="22">
        <f>+F105-H105</f>
        <v>13091.01</v>
      </c>
      <c r="H105" s="22">
        <v>13908.99</v>
      </c>
      <c r="I105" s="22">
        <v>13908.99</v>
      </c>
      <c r="J105" s="22">
        <v>13908.99</v>
      </c>
      <c r="K105" s="22">
        <v>13908.99</v>
      </c>
    </row>
    <row r="106" spans="1:12" ht="22.5" customHeight="1">
      <c r="A106" s="25">
        <v>98</v>
      </c>
      <c r="B106" s="11" t="s">
        <v>122</v>
      </c>
      <c r="C106" s="11" t="s">
        <v>123</v>
      </c>
      <c r="D106" s="22">
        <v>0</v>
      </c>
      <c r="E106" s="22">
        <v>496500</v>
      </c>
      <c r="F106" s="22">
        <f>+D106+E106</f>
        <v>496500</v>
      </c>
      <c r="G106" s="22">
        <f t="shared" si="15"/>
        <v>11500</v>
      </c>
      <c r="H106" s="22">
        <v>485000</v>
      </c>
      <c r="I106" s="22">
        <v>485000</v>
      </c>
      <c r="J106" s="22">
        <v>485000</v>
      </c>
      <c r="K106" s="22">
        <v>485000</v>
      </c>
    </row>
    <row r="107" spans="1:12" ht="22.5" customHeight="1">
      <c r="A107" s="25">
        <v>99</v>
      </c>
      <c r="B107" s="15">
        <v>2.2999999999999998</v>
      </c>
      <c r="C107" s="12" t="s">
        <v>124</v>
      </c>
      <c r="D107" s="18">
        <v>8249411</v>
      </c>
      <c r="E107" s="18">
        <v>-3462275</v>
      </c>
      <c r="F107" s="18">
        <f>+D107+E107</f>
        <v>4787136</v>
      </c>
      <c r="G107" s="18">
        <f>+F107-H107</f>
        <v>439829.58999999985</v>
      </c>
      <c r="H107" s="18">
        <v>4347306.41</v>
      </c>
      <c r="I107" s="18">
        <v>4060157.61</v>
      </c>
      <c r="J107" s="18">
        <v>4046116.34</v>
      </c>
      <c r="K107" s="18">
        <v>4046116.34</v>
      </c>
    </row>
    <row r="108" spans="1:12" ht="22.5" customHeight="1">
      <c r="A108" s="25">
        <v>100</v>
      </c>
      <c r="B108" s="12" t="s">
        <v>125</v>
      </c>
      <c r="C108" s="12" t="s">
        <v>126</v>
      </c>
      <c r="D108" s="18">
        <f>+D109</f>
        <v>1800000</v>
      </c>
      <c r="E108" s="18">
        <f t="shared" ref="E108:J108" si="17">+E109</f>
        <v>-1648300</v>
      </c>
      <c r="F108" s="18">
        <f t="shared" si="17"/>
        <v>151700</v>
      </c>
      <c r="G108" s="18">
        <f t="shared" si="17"/>
        <v>142186.06</v>
      </c>
      <c r="H108" s="18">
        <f t="shared" si="17"/>
        <v>134911.85999999999</v>
      </c>
      <c r="I108" s="18">
        <f t="shared" si="17"/>
        <v>134911.85999999999</v>
      </c>
      <c r="J108" s="18">
        <f t="shared" si="17"/>
        <v>134911.85999999999</v>
      </c>
      <c r="K108" s="18">
        <v>26169.58</v>
      </c>
    </row>
    <row r="109" spans="1:12" ht="22.5" customHeight="1">
      <c r="A109" s="25">
        <v>101</v>
      </c>
      <c r="B109" s="12" t="s">
        <v>127</v>
      </c>
      <c r="C109" s="12" t="s">
        <v>128</v>
      </c>
      <c r="D109" s="18">
        <v>1800000</v>
      </c>
      <c r="E109" s="18">
        <f t="shared" ref="E109:K109" si="18">+E110</f>
        <v>-1648300</v>
      </c>
      <c r="F109" s="18">
        <f t="shared" si="18"/>
        <v>151700</v>
      </c>
      <c r="G109" s="18">
        <f t="shared" si="18"/>
        <v>142186.06</v>
      </c>
      <c r="H109" s="18">
        <f t="shared" si="18"/>
        <v>134911.85999999999</v>
      </c>
      <c r="I109" s="18">
        <f t="shared" si="18"/>
        <v>134911.85999999999</v>
      </c>
      <c r="J109" s="18">
        <f t="shared" si="18"/>
        <v>134911.85999999999</v>
      </c>
      <c r="K109" s="18">
        <f t="shared" si="18"/>
        <v>134911.85999999999</v>
      </c>
    </row>
    <row r="110" spans="1:12" ht="20.25" customHeight="1">
      <c r="A110" s="25">
        <v>102</v>
      </c>
      <c r="B110" s="11" t="s">
        <v>129</v>
      </c>
      <c r="C110" s="11" t="s">
        <v>128</v>
      </c>
      <c r="D110" s="22">
        <v>1800000</v>
      </c>
      <c r="E110" s="22">
        <v>-1648300</v>
      </c>
      <c r="F110" s="22">
        <f>+D110+E110</f>
        <v>151700</v>
      </c>
      <c r="G110" s="22">
        <v>142186.06</v>
      </c>
      <c r="H110" s="22">
        <v>134911.85999999999</v>
      </c>
      <c r="I110" s="22">
        <v>134911.85999999999</v>
      </c>
      <c r="J110" s="22">
        <v>134911.85999999999</v>
      </c>
      <c r="K110" s="22">
        <v>134911.85999999999</v>
      </c>
    </row>
    <row r="111" spans="1:12" ht="22.5" customHeight="1">
      <c r="A111" s="25">
        <v>103</v>
      </c>
      <c r="B111" s="12" t="s">
        <v>130</v>
      </c>
      <c r="C111" s="12" t="s">
        <v>131</v>
      </c>
      <c r="D111" s="18">
        <f>+D114+D116</f>
        <v>1000000</v>
      </c>
      <c r="E111" s="18">
        <v>-678300</v>
      </c>
      <c r="F111" s="18">
        <v>321700</v>
      </c>
      <c r="G111" s="18">
        <f t="shared" ref="G111" si="19">+G114+G116+G112</f>
        <v>12294.449999999977</v>
      </c>
      <c r="H111" s="18">
        <v>309405.55</v>
      </c>
      <c r="I111" s="18">
        <v>307875.98</v>
      </c>
      <c r="J111" s="18">
        <v>307875.98</v>
      </c>
      <c r="K111" s="18">
        <v>307875.98</v>
      </c>
    </row>
    <row r="112" spans="1:12" ht="22.5" customHeight="1">
      <c r="A112" s="25">
        <v>104</v>
      </c>
      <c r="B112" s="12" t="s">
        <v>132</v>
      </c>
      <c r="C112" s="12" t="s">
        <v>133</v>
      </c>
      <c r="D112" s="18">
        <f t="shared" ref="D112:K112" si="20">+D113</f>
        <v>0</v>
      </c>
      <c r="E112" s="18">
        <f t="shared" si="20"/>
        <v>7200</v>
      </c>
      <c r="F112" s="18">
        <f t="shared" si="20"/>
        <v>7200</v>
      </c>
      <c r="G112" s="18">
        <f t="shared" si="20"/>
        <v>1488.8500000000004</v>
      </c>
      <c r="H112" s="18">
        <f t="shared" si="20"/>
        <v>5711.15</v>
      </c>
      <c r="I112" s="18">
        <f t="shared" si="20"/>
        <v>5711.15</v>
      </c>
      <c r="J112" s="18">
        <f t="shared" si="20"/>
        <v>5711.15</v>
      </c>
      <c r="K112" s="18">
        <f t="shared" si="20"/>
        <v>5711.15</v>
      </c>
    </row>
    <row r="113" spans="1:11" ht="22.5" customHeight="1">
      <c r="A113" s="25">
        <v>105</v>
      </c>
      <c r="B113" s="11" t="s">
        <v>134</v>
      </c>
      <c r="C113" s="11" t="s">
        <v>133</v>
      </c>
      <c r="D113" s="22">
        <v>0</v>
      </c>
      <c r="E113" s="22">
        <v>7200</v>
      </c>
      <c r="F113" s="22">
        <v>7200</v>
      </c>
      <c r="G113" s="22">
        <f t="shared" si="15"/>
        <v>1488.8500000000004</v>
      </c>
      <c r="H113" s="22">
        <v>5711.15</v>
      </c>
      <c r="I113" s="22">
        <v>5711.15</v>
      </c>
      <c r="J113" s="22">
        <v>5711.15</v>
      </c>
      <c r="K113" s="22">
        <v>5711.15</v>
      </c>
    </row>
    <row r="114" spans="1:11" ht="22.5" customHeight="1">
      <c r="A114" s="25">
        <v>106</v>
      </c>
      <c r="B114" s="12" t="s">
        <v>135</v>
      </c>
      <c r="C114" s="12" t="s">
        <v>136</v>
      </c>
      <c r="D114" s="18">
        <v>100000</v>
      </c>
      <c r="E114" s="18">
        <v>-89500</v>
      </c>
      <c r="F114" s="18">
        <f>+D114+E114</f>
        <v>10500</v>
      </c>
      <c r="G114" s="18">
        <f t="shared" si="15"/>
        <v>10500</v>
      </c>
      <c r="H114" s="18">
        <v>0</v>
      </c>
      <c r="I114" s="18">
        <v>0</v>
      </c>
      <c r="J114" s="18">
        <v>0</v>
      </c>
      <c r="K114" s="18">
        <v>0</v>
      </c>
    </row>
    <row r="115" spans="1:11" ht="18" customHeight="1">
      <c r="A115" s="25">
        <v>107</v>
      </c>
      <c r="B115" s="11" t="s">
        <v>137</v>
      </c>
      <c r="C115" s="11" t="s">
        <v>136</v>
      </c>
      <c r="D115" s="22">
        <v>100000</v>
      </c>
      <c r="E115" s="22">
        <v>-89500</v>
      </c>
      <c r="F115" s="22">
        <f>+D115+E115</f>
        <v>10500</v>
      </c>
      <c r="G115" s="22">
        <f t="shared" si="15"/>
        <v>10500</v>
      </c>
      <c r="H115" s="22">
        <v>0</v>
      </c>
      <c r="I115" s="22">
        <v>0</v>
      </c>
      <c r="J115" s="22">
        <v>0</v>
      </c>
      <c r="K115" s="22">
        <v>0</v>
      </c>
    </row>
    <row r="116" spans="1:11" ht="22.5" customHeight="1">
      <c r="A116" s="25">
        <v>108</v>
      </c>
      <c r="B116" s="12" t="s">
        <v>138</v>
      </c>
      <c r="C116" s="12" t="s">
        <v>139</v>
      </c>
      <c r="D116" s="18">
        <v>900000</v>
      </c>
      <c r="E116" s="18">
        <v>-738000</v>
      </c>
      <c r="F116" s="18">
        <f>+F117</f>
        <v>304000</v>
      </c>
      <c r="G116" s="18">
        <f t="shared" ref="G116:K116" si="21">+G117</f>
        <v>305.59999999997672</v>
      </c>
      <c r="H116" s="18">
        <f t="shared" si="21"/>
        <v>303694.40000000002</v>
      </c>
      <c r="I116" s="18">
        <f t="shared" si="21"/>
        <v>302164.83</v>
      </c>
      <c r="J116" s="18">
        <f t="shared" si="21"/>
        <v>302164.83</v>
      </c>
      <c r="K116" s="18">
        <f t="shared" si="21"/>
        <v>302164.83</v>
      </c>
    </row>
    <row r="117" spans="1:11" ht="22.5" customHeight="1">
      <c r="A117" s="25">
        <v>109</v>
      </c>
      <c r="B117" s="11" t="s">
        <v>140</v>
      </c>
      <c r="C117" s="11" t="s">
        <v>139</v>
      </c>
      <c r="D117" s="22">
        <v>900000</v>
      </c>
      <c r="E117" s="22">
        <v>-596000</v>
      </c>
      <c r="F117" s="22">
        <f>+D117+E117</f>
        <v>304000</v>
      </c>
      <c r="G117" s="22">
        <f t="shared" si="15"/>
        <v>305.59999999997672</v>
      </c>
      <c r="H117" s="22">
        <v>303694.40000000002</v>
      </c>
      <c r="I117" s="22">
        <v>302164.83</v>
      </c>
      <c r="J117" s="22">
        <v>302164.83</v>
      </c>
      <c r="K117" s="22">
        <v>302164.83</v>
      </c>
    </row>
    <row r="118" spans="1:11" ht="22.5" customHeight="1">
      <c r="A118" s="25">
        <v>110</v>
      </c>
      <c r="B118" s="12" t="s">
        <v>141</v>
      </c>
      <c r="C118" s="12" t="s">
        <v>142</v>
      </c>
      <c r="D118" s="18">
        <v>705000</v>
      </c>
      <c r="E118" s="18">
        <v>-487678.01</v>
      </c>
      <c r="F118" s="18">
        <v>217321.99</v>
      </c>
      <c r="G118" s="18">
        <f t="shared" si="15"/>
        <v>38494.579999999987</v>
      </c>
      <c r="H118" s="18">
        <v>178827.41</v>
      </c>
      <c r="I118" s="18">
        <v>154621.29999999999</v>
      </c>
      <c r="J118" s="18">
        <v>54492.4</v>
      </c>
      <c r="K118" s="18">
        <v>54492.4</v>
      </c>
    </row>
    <row r="119" spans="1:11" ht="22.5" customHeight="1">
      <c r="A119" s="25">
        <v>111</v>
      </c>
      <c r="B119" s="12" t="s">
        <v>143</v>
      </c>
      <c r="C119" s="12" t="s">
        <v>144</v>
      </c>
      <c r="D119" s="18">
        <f>+D120</f>
        <v>75000</v>
      </c>
      <c r="E119" s="18">
        <f t="shared" ref="E119:K119" si="22">+E120</f>
        <v>2983</v>
      </c>
      <c r="F119" s="18">
        <f t="shared" si="22"/>
        <v>77983</v>
      </c>
      <c r="G119" s="18">
        <f t="shared" si="22"/>
        <v>2200.1699999999983</v>
      </c>
      <c r="H119" s="18">
        <f t="shared" si="22"/>
        <v>75782.83</v>
      </c>
      <c r="I119" s="18">
        <f t="shared" si="22"/>
        <v>70309.83</v>
      </c>
      <c r="J119" s="18">
        <f t="shared" si="22"/>
        <v>70309.83</v>
      </c>
      <c r="K119" s="18">
        <f t="shared" si="22"/>
        <v>70309.83</v>
      </c>
    </row>
    <row r="120" spans="1:11" ht="18.75" customHeight="1">
      <c r="A120" s="25">
        <v>112</v>
      </c>
      <c r="B120" s="11" t="s">
        <v>145</v>
      </c>
      <c r="C120" s="11" t="s">
        <v>144</v>
      </c>
      <c r="D120" s="22">
        <v>75000</v>
      </c>
      <c r="E120" s="22">
        <v>2983</v>
      </c>
      <c r="F120" s="22">
        <f>+D120+E120</f>
        <v>77983</v>
      </c>
      <c r="G120" s="22">
        <f t="shared" si="15"/>
        <v>2200.1699999999983</v>
      </c>
      <c r="H120" s="22">
        <v>75782.83</v>
      </c>
      <c r="I120" s="22">
        <v>70309.83</v>
      </c>
      <c r="J120" s="22">
        <v>70309.83</v>
      </c>
      <c r="K120" s="22">
        <v>70309.83</v>
      </c>
    </row>
    <row r="121" spans="1:11" ht="19.5" customHeight="1">
      <c r="A121" s="25">
        <v>113</v>
      </c>
      <c r="B121" s="12" t="s">
        <v>146</v>
      </c>
      <c r="C121" s="12" t="s">
        <v>147</v>
      </c>
      <c r="D121" s="18">
        <f>+D122</f>
        <v>500000</v>
      </c>
      <c r="E121" s="18">
        <v>-317551</v>
      </c>
      <c r="F121" s="18">
        <f>+F122</f>
        <v>182449</v>
      </c>
      <c r="G121" s="18">
        <f t="shared" si="15"/>
        <v>74094.59</v>
      </c>
      <c r="H121" s="18">
        <v>108354.41</v>
      </c>
      <c r="I121" s="18">
        <v>89674.57</v>
      </c>
      <c r="J121" s="18">
        <v>54492.4</v>
      </c>
      <c r="K121" s="18">
        <v>54492.4</v>
      </c>
    </row>
    <row r="122" spans="1:11" ht="17.25" customHeight="1">
      <c r="A122" s="25">
        <v>114</v>
      </c>
      <c r="B122" s="11" t="s">
        <v>148</v>
      </c>
      <c r="C122" s="11" t="s">
        <v>147</v>
      </c>
      <c r="D122" s="22">
        <v>500000</v>
      </c>
      <c r="E122" s="22">
        <v>-317551</v>
      </c>
      <c r="F122" s="22">
        <f>+D122+E122</f>
        <v>182449</v>
      </c>
      <c r="G122" s="22">
        <f t="shared" si="15"/>
        <v>18466.03</v>
      </c>
      <c r="H122" s="22">
        <v>163982.97</v>
      </c>
      <c r="I122" s="22">
        <v>163982.97</v>
      </c>
      <c r="J122" s="22">
        <v>163982.97</v>
      </c>
      <c r="K122" s="22">
        <v>163982.97</v>
      </c>
    </row>
    <row r="123" spans="1:11" ht="18.75" customHeight="1">
      <c r="A123" s="25">
        <v>115</v>
      </c>
      <c r="B123" s="12" t="s">
        <v>149</v>
      </c>
      <c r="C123" s="12" t="s">
        <v>150</v>
      </c>
      <c r="D123" s="18">
        <v>50000</v>
      </c>
      <c r="E123" s="18">
        <v>-48600</v>
      </c>
      <c r="F123" s="18">
        <v>4900</v>
      </c>
      <c r="G123" s="18">
        <f t="shared" si="15"/>
        <v>4900</v>
      </c>
      <c r="H123" s="18">
        <v>0</v>
      </c>
      <c r="I123" s="18">
        <v>0</v>
      </c>
      <c r="J123" s="18">
        <v>0</v>
      </c>
      <c r="K123" s="18">
        <v>0</v>
      </c>
    </row>
    <row r="124" spans="1:11" ht="15.75" customHeight="1">
      <c r="A124" s="25">
        <v>116</v>
      </c>
      <c r="B124" s="11" t="s">
        <v>151</v>
      </c>
      <c r="C124" s="11" t="s">
        <v>150</v>
      </c>
      <c r="D124" s="22">
        <v>50000</v>
      </c>
      <c r="E124" s="22">
        <v>-48600</v>
      </c>
      <c r="F124" s="22">
        <v>4900</v>
      </c>
      <c r="G124" s="22">
        <f t="shared" si="15"/>
        <v>4900</v>
      </c>
      <c r="H124" s="22">
        <v>0</v>
      </c>
      <c r="I124" s="22">
        <v>0</v>
      </c>
      <c r="J124" s="22">
        <v>0</v>
      </c>
      <c r="K124" s="22">
        <v>0</v>
      </c>
    </row>
    <row r="125" spans="1:11" ht="18.75" customHeight="1">
      <c r="A125" s="25">
        <v>117</v>
      </c>
      <c r="B125" s="12" t="s">
        <v>152</v>
      </c>
      <c r="C125" s="12" t="s">
        <v>153</v>
      </c>
      <c r="D125" s="18">
        <v>80000</v>
      </c>
      <c r="E125" s="18">
        <v>-79310.009999999995</v>
      </c>
      <c r="F125" s="18">
        <f>+D125+E125</f>
        <v>689.99000000000524</v>
      </c>
      <c r="G125" s="18">
        <f t="shared" si="15"/>
        <v>689.99000000000524</v>
      </c>
      <c r="H125" s="18">
        <v>0</v>
      </c>
      <c r="I125" s="18">
        <v>0</v>
      </c>
      <c r="J125" s="18">
        <v>0</v>
      </c>
      <c r="K125" s="18">
        <v>0</v>
      </c>
    </row>
    <row r="126" spans="1:11" ht="18" customHeight="1">
      <c r="A126" s="25">
        <v>118</v>
      </c>
      <c r="B126" s="11" t="s">
        <v>154</v>
      </c>
      <c r="C126" s="11" t="s">
        <v>153</v>
      </c>
      <c r="D126" s="22">
        <v>80000</v>
      </c>
      <c r="E126" s="22">
        <v>-79310.009999999995</v>
      </c>
      <c r="F126" s="22">
        <f>+D126+E126</f>
        <v>689.99000000000524</v>
      </c>
      <c r="G126" s="22">
        <f t="shared" si="15"/>
        <v>689.99000000000524</v>
      </c>
      <c r="H126" s="22">
        <v>0</v>
      </c>
      <c r="I126" s="22">
        <v>0</v>
      </c>
      <c r="J126" s="22">
        <v>0</v>
      </c>
      <c r="K126" s="22">
        <v>0</v>
      </c>
    </row>
    <row r="127" spans="1:11" ht="22.5" customHeight="1">
      <c r="A127" s="25">
        <v>119</v>
      </c>
      <c r="B127" s="12" t="s">
        <v>155</v>
      </c>
      <c r="C127" s="12" t="s">
        <v>156</v>
      </c>
      <c r="D127" s="18">
        <v>60000</v>
      </c>
      <c r="E127" s="18">
        <v>-51500</v>
      </c>
      <c r="F127" s="18">
        <f>+D127+E127</f>
        <v>8500</v>
      </c>
      <c r="G127" s="18">
        <f t="shared" si="15"/>
        <v>1738.71</v>
      </c>
      <c r="H127" s="18">
        <v>6761.29</v>
      </c>
      <c r="I127" s="18">
        <v>5669.9</v>
      </c>
      <c r="J127" s="18">
        <v>3876.3</v>
      </c>
      <c r="K127" s="18">
        <v>3876.3</v>
      </c>
    </row>
    <row r="128" spans="1:11" ht="18.75" customHeight="1">
      <c r="A128" s="25">
        <v>120</v>
      </c>
      <c r="B128" s="12" t="s">
        <v>157</v>
      </c>
      <c r="C128" s="12" t="s">
        <v>158</v>
      </c>
      <c r="D128" s="18">
        <f>+D129</f>
        <v>60000</v>
      </c>
      <c r="E128" s="18">
        <f>+E129</f>
        <v>-51500</v>
      </c>
      <c r="F128" s="18">
        <f>+F129</f>
        <v>8500</v>
      </c>
      <c r="G128" s="18">
        <f t="shared" si="15"/>
        <v>1738.71</v>
      </c>
      <c r="H128" s="18">
        <v>6761.29</v>
      </c>
      <c r="I128" s="18">
        <v>5669.9</v>
      </c>
      <c r="J128" s="18">
        <v>3876.3</v>
      </c>
      <c r="K128" s="18">
        <v>3876.3</v>
      </c>
    </row>
    <row r="129" spans="1:11" ht="18.75" customHeight="1">
      <c r="A129" s="25">
        <v>121</v>
      </c>
      <c r="B129" s="11" t="s">
        <v>159</v>
      </c>
      <c r="C129" s="11" t="s">
        <v>158</v>
      </c>
      <c r="D129" s="22">
        <v>60000</v>
      </c>
      <c r="E129" s="22">
        <v>-51500</v>
      </c>
      <c r="F129" s="22">
        <f>+D129+E129</f>
        <v>8500</v>
      </c>
      <c r="G129" s="22">
        <f t="shared" si="15"/>
        <v>2830.1000000000004</v>
      </c>
      <c r="H129" s="22">
        <v>5669.9</v>
      </c>
      <c r="I129" s="22">
        <v>5669.9</v>
      </c>
      <c r="J129" s="22">
        <v>5669.9</v>
      </c>
      <c r="K129" s="22">
        <v>5669.9</v>
      </c>
    </row>
    <row r="130" spans="1:11" ht="18.75" customHeight="1">
      <c r="A130" s="25">
        <v>122</v>
      </c>
      <c r="B130" s="12" t="s">
        <v>160</v>
      </c>
      <c r="C130" s="12" t="s">
        <v>161</v>
      </c>
      <c r="D130" s="18">
        <f>+D131+D133+D135+D137</f>
        <v>325000</v>
      </c>
      <c r="E130" s="18">
        <f t="shared" ref="E130:K130" si="23">+E131+E133+E135+E137</f>
        <v>-284500</v>
      </c>
      <c r="F130" s="18">
        <f t="shared" si="23"/>
        <v>40500</v>
      </c>
      <c r="G130" s="18">
        <f t="shared" si="23"/>
        <v>8853.98</v>
      </c>
      <c r="H130" s="18">
        <f t="shared" si="23"/>
        <v>31646.02</v>
      </c>
      <c r="I130" s="18">
        <f t="shared" si="23"/>
        <v>31646.02</v>
      </c>
      <c r="J130" s="18">
        <f t="shared" si="23"/>
        <v>31646.02</v>
      </c>
      <c r="K130" s="18">
        <f t="shared" si="23"/>
        <v>31646.02</v>
      </c>
    </row>
    <row r="131" spans="1:11" ht="15.75" customHeight="1">
      <c r="A131" s="25">
        <v>123</v>
      </c>
      <c r="B131" s="12" t="s">
        <v>162</v>
      </c>
      <c r="C131" s="12" t="s">
        <v>163</v>
      </c>
      <c r="D131" s="18">
        <v>25000</v>
      </c>
      <c r="E131" s="18">
        <v>-22500</v>
      </c>
      <c r="F131" s="18">
        <v>2500</v>
      </c>
      <c r="G131" s="18">
        <f t="shared" si="15"/>
        <v>2500</v>
      </c>
      <c r="H131" s="18">
        <v>0</v>
      </c>
      <c r="I131" s="18">
        <v>0</v>
      </c>
      <c r="J131" s="18">
        <v>0</v>
      </c>
      <c r="K131" s="18">
        <v>0</v>
      </c>
    </row>
    <row r="132" spans="1:11" ht="17.25" customHeight="1">
      <c r="A132" s="25">
        <v>124</v>
      </c>
      <c r="B132" s="11" t="s">
        <v>164</v>
      </c>
      <c r="C132" s="11" t="s">
        <v>165</v>
      </c>
      <c r="D132" s="22">
        <v>25000</v>
      </c>
      <c r="E132" s="22">
        <v>-22500</v>
      </c>
      <c r="F132" s="22">
        <v>2500</v>
      </c>
      <c r="G132" s="22">
        <f t="shared" si="15"/>
        <v>2500</v>
      </c>
      <c r="H132" s="22">
        <v>0</v>
      </c>
      <c r="I132" s="22">
        <v>0</v>
      </c>
      <c r="J132" s="22">
        <v>0</v>
      </c>
      <c r="K132" s="22">
        <v>0</v>
      </c>
    </row>
    <row r="133" spans="1:11" ht="15.75" customHeight="1">
      <c r="A133" s="25">
        <v>125</v>
      </c>
      <c r="B133" s="12" t="s">
        <v>166</v>
      </c>
      <c r="C133" s="12" t="s">
        <v>167</v>
      </c>
      <c r="D133" s="18">
        <v>200000</v>
      </c>
      <c r="E133" s="18">
        <v>-178000</v>
      </c>
      <c r="F133" s="18">
        <f t="shared" ref="F133:F138" si="24">+D133+E133</f>
        <v>22000</v>
      </c>
      <c r="G133" s="18">
        <f t="shared" ref="G133" si="25">+F133-H133</f>
        <v>5480</v>
      </c>
      <c r="H133" s="18">
        <v>16520</v>
      </c>
      <c r="I133" s="18">
        <v>16520</v>
      </c>
      <c r="J133" s="18">
        <v>16520</v>
      </c>
      <c r="K133" s="18">
        <v>16520</v>
      </c>
    </row>
    <row r="134" spans="1:11" ht="16.5" customHeight="1">
      <c r="A134" s="25">
        <v>126</v>
      </c>
      <c r="B134" s="11" t="s">
        <v>168</v>
      </c>
      <c r="C134" s="11" t="s">
        <v>167</v>
      </c>
      <c r="D134" s="22">
        <v>200000</v>
      </c>
      <c r="E134" s="22">
        <v>-178000</v>
      </c>
      <c r="F134" s="22">
        <f t="shared" si="24"/>
        <v>22000</v>
      </c>
      <c r="G134" s="22">
        <f t="shared" si="15"/>
        <v>5480</v>
      </c>
      <c r="H134" s="22">
        <v>16520</v>
      </c>
      <c r="I134" s="22">
        <v>16520</v>
      </c>
      <c r="J134" s="22">
        <v>16520</v>
      </c>
      <c r="K134" s="22">
        <v>16520</v>
      </c>
    </row>
    <row r="135" spans="1:11" ht="17.25" customHeight="1">
      <c r="A135" s="25">
        <v>127</v>
      </c>
      <c r="B135" s="12" t="s">
        <v>169</v>
      </c>
      <c r="C135" s="12" t="s">
        <v>170</v>
      </c>
      <c r="D135" s="18">
        <v>50000</v>
      </c>
      <c r="E135" s="18">
        <v>-50000</v>
      </c>
      <c r="F135" s="18">
        <f t="shared" si="24"/>
        <v>0</v>
      </c>
      <c r="G135" s="18">
        <f t="shared" si="15"/>
        <v>0</v>
      </c>
      <c r="H135" s="18">
        <v>0</v>
      </c>
      <c r="I135" s="18">
        <v>0</v>
      </c>
      <c r="J135" s="18">
        <v>0</v>
      </c>
      <c r="K135" s="18">
        <v>0</v>
      </c>
    </row>
    <row r="136" spans="1:11" ht="19.5" customHeight="1">
      <c r="A136" s="25">
        <v>128</v>
      </c>
      <c r="B136" s="11" t="s">
        <v>171</v>
      </c>
      <c r="C136" s="11" t="s">
        <v>170</v>
      </c>
      <c r="D136" s="22">
        <v>50000</v>
      </c>
      <c r="E136" s="22">
        <v>-50000</v>
      </c>
      <c r="F136" s="22">
        <f t="shared" si="24"/>
        <v>0</v>
      </c>
      <c r="G136" s="22">
        <f t="shared" si="15"/>
        <v>0</v>
      </c>
      <c r="H136" s="22">
        <v>0</v>
      </c>
      <c r="I136" s="22">
        <v>0</v>
      </c>
      <c r="J136" s="22">
        <v>0</v>
      </c>
      <c r="K136" s="22">
        <v>0</v>
      </c>
    </row>
    <row r="137" spans="1:11" ht="18.75" customHeight="1">
      <c r="A137" s="25">
        <v>129</v>
      </c>
      <c r="B137" s="12" t="s">
        <v>172</v>
      </c>
      <c r="C137" s="12" t="s">
        <v>173</v>
      </c>
      <c r="D137" s="18">
        <v>50000</v>
      </c>
      <c r="E137" s="18">
        <v>-34000</v>
      </c>
      <c r="F137" s="18">
        <f t="shared" si="24"/>
        <v>16000</v>
      </c>
      <c r="G137" s="18">
        <f t="shared" si="15"/>
        <v>873.97999999999956</v>
      </c>
      <c r="H137" s="18">
        <v>15126.02</v>
      </c>
      <c r="I137" s="18">
        <v>15126.02</v>
      </c>
      <c r="J137" s="18">
        <v>15126.02</v>
      </c>
      <c r="K137" s="18">
        <v>15126.02</v>
      </c>
    </row>
    <row r="138" spans="1:11" ht="22.5" customHeight="1">
      <c r="A138" s="25">
        <v>130</v>
      </c>
      <c r="B138" s="11" t="s">
        <v>174</v>
      </c>
      <c r="C138" s="11" t="s">
        <v>173</v>
      </c>
      <c r="D138" s="22">
        <v>50000</v>
      </c>
      <c r="E138" s="22">
        <v>-34000</v>
      </c>
      <c r="F138" s="22">
        <f t="shared" si="24"/>
        <v>16000</v>
      </c>
      <c r="G138" s="22">
        <f t="shared" si="15"/>
        <v>873.97999999999956</v>
      </c>
      <c r="H138" s="22">
        <v>15126.02</v>
      </c>
      <c r="I138" s="22">
        <v>15126.02</v>
      </c>
      <c r="J138" s="22">
        <v>15126.02</v>
      </c>
      <c r="K138" s="22">
        <v>15126.02</v>
      </c>
    </row>
    <row r="139" spans="1:11" ht="33" customHeight="1">
      <c r="A139" s="25">
        <v>131</v>
      </c>
      <c r="B139" s="12" t="s">
        <v>175</v>
      </c>
      <c r="C139" s="12" t="s">
        <v>176</v>
      </c>
      <c r="D139" s="18">
        <f>+D140+D143+D147+D149</f>
        <v>0</v>
      </c>
      <c r="E139" s="18">
        <v>150962</v>
      </c>
      <c r="F139" s="18">
        <v>150962</v>
      </c>
      <c r="G139" s="18">
        <f t="shared" ref="G139" si="26">+G140+G143+G147+G149</f>
        <v>6699.9099999999962</v>
      </c>
      <c r="H139" s="18">
        <v>142471.16</v>
      </c>
      <c r="I139" s="18">
        <v>103369.88</v>
      </c>
      <c r="J139" s="18">
        <v>101111.36</v>
      </c>
      <c r="K139" s="18">
        <v>101111.36</v>
      </c>
    </row>
    <row r="140" spans="1:11" ht="21" customHeight="1">
      <c r="A140" s="25">
        <v>132</v>
      </c>
      <c r="B140" s="12" t="s">
        <v>177</v>
      </c>
      <c r="C140" s="12" t="s">
        <v>178</v>
      </c>
      <c r="D140" s="18">
        <f>+D141+D142</f>
        <v>0</v>
      </c>
      <c r="E140" s="18">
        <f t="shared" ref="E140:K140" si="27">+E141+E142</f>
        <v>20060</v>
      </c>
      <c r="F140" s="18">
        <f t="shared" si="27"/>
        <v>20060</v>
      </c>
      <c r="G140" s="18">
        <f t="shared" si="27"/>
        <v>0</v>
      </c>
      <c r="H140" s="18">
        <f t="shared" si="27"/>
        <v>20060</v>
      </c>
      <c r="I140" s="18">
        <f t="shared" si="27"/>
        <v>20060</v>
      </c>
      <c r="J140" s="18">
        <f t="shared" si="27"/>
        <v>20060</v>
      </c>
      <c r="K140" s="18">
        <f t="shared" si="27"/>
        <v>20060</v>
      </c>
    </row>
    <row r="141" spans="1:11" ht="18" customHeight="1">
      <c r="A141" s="25">
        <v>133</v>
      </c>
      <c r="B141" s="11" t="s">
        <v>179</v>
      </c>
      <c r="C141" s="11" t="s">
        <v>180</v>
      </c>
      <c r="D141" s="22">
        <v>0</v>
      </c>
      <c r="E141" s="22">
        <v>0</v>
      </c>
      <c r="F141" s="22">
        <v>0</v>
      </c>
      <c r="G141" s="22">
        <f t="shared" si="15"/>
        <v>0</v>
      </c>
      <c r="H141" s="22">
        <v>0</v>
      </c>
      <c r="I141" s="22">
        <v>0</v>
      </c>
      <c r="J141" s="22">
        <v>0</v>
      </c>
      <c r="K141" s="22">
        <v>0</v>
      </c>
    </row>
    <row r="142" spans="1:11" ht="18" customHeight="1">
      <c r="A142" s="25">
        <v>134</v>
      </c>
      <c r="B142" s="11" t="s">
        <v>181</v>
      </c>
      <c r="C142" s="11" t="s">
        <v>182</v>
      </c>
      <c r="D142" s="22">
        <v>0</v>
      </c>
      <c r="E142" s="22">
        <v>20060</v>
      </c>
      <c r="F142" s="22">
        <v>20060</v>
      </c>
      <c r="G142" s="22">
        <f t="shared" si="15"/>
        <v>0</v>
      </c>
      <c r="H142" s="22">
        <v>20060</v>
      </c>
      <c r="I142" s="22">
        <v>20060</v>
      </c>
      <c r="J142" s="22">
        <v>20060</v>
      </c>
      <c r="K142" s="22">
        <v>20060</v>
      </c>
    </row>
    <row r="143" spans="1:11" ht="18.75" customHeight="1">
      <c r="A143" s="25">
        <v>135</v>
      </c>
      <c r="B143" s="12" t="s">
        <v>183</v>
      </c>
      <c r="C143" s="12" t="s">
        <v>184</v>
      </c>
      <c r="D143" s="18">
        <f>+D144</f>
        <v>0</v>
      </c>
      <c r="E143" s="18">
        <v>122202</v>
      </c>
      <c r="F143" s="18">
        <v>122202</v>
      </c>
      <c r="G143" s="18">
        <f t="shared" ref="G143" si="28">+G144</f>
        <v>9189.5199999999968</v>
      </c>
      <c r="H143" s="18">
        <v>111721.5</v>
      </c>
      <c r="I143" s="18">
        <v>80643.5</v>
      </c>
      <c r="J143" s="18">
        <v>80643.5</v>
      </c>
      <c r="K143" s="18">
        <v>80643.5</v>
      </c>
    </row>
    <row r="144" spans="1:11" ht="18.75" customHeight="1">
      <c r="A144" s="25">
        <v>136</v>
      </c>
      <c r="B144" s="11" t="s">
        <v>185</v>
      </c>
      <c r="C144" s="11" t="s">
        <v>186</v>
      </c>
      <c r="D144" s="22">
        <v>0</v>
      </c>
      <c r="E144" s="22">
        <v>67202</v>
      </c>
      <c r="F144" s="22">
        <f>+D144+E144</f>
        <v>67202</v>
      </c>
      <c r="G144" s="22">
        <f t="shared" si="15"/>
        <v>9189.5199999999968</v>
      </c>
      <c r="H144" s="22">
        <v>58012.480000000003</v>
      </c>
      <c r="I144" s="22">
        <v>35198.480000000003</v>
      </c>
      <c r="J144" s="22">
        <v>31839.69</v>
      </c>
      <c r="K144" s="22">
        <v>31839.69</v>
      </c>
    </row>
    <row r="145" spans="1:11" ht="18.75" customHeight="1">
      <c r="A145" s="25">
        <v>137</v>
      </c>
      <c r="B145" s="11" t="s">
        <v>187</v>
      </c>
      <c r="C145" s="11" t="s">
        <v>188</v>
      </c>
      <c r="D145" s="22">
        <v>0</v>
      </c>
      <c r="E145" s="22">
        <v>33500</v>
      </c>
      <c r="F145" s="22">
        <v>30000</v>
      </c>
      <c r="G145" s="22">
        <f t="shared" si="15"/>
        <v>4650</v>
      </c>
      <c r="H145" s="22">
        <v>25350</v>
      </c>
      <c r="I145" s="22">
        <v>17362.52</v>
      </c>
      <c r="J145" s="22">
        <v>0</v>
      </c>
      <c r="K145" s="22">
        <v>0</v>
      </c>
    </row>
    <row r="146" spans="1:11" ht="15.75" customHeight="1">
      <c r="A146" s="25">
        <v>138</v>
      </c>
      <c r="B146" s="11" t="s">
        <v>189</v>
      </c>
      <c r="C146" s="11" t="s">
        <v>190</v>
      </c>
      <c r="D146" s="22">
        <v>0</v>
      </c>
      <c r="E146" s="22">
        <v>21500</v>
      </c>
      <c r="F146" s="22">
        <v>4000</v>
      </c>
      <c r="G146" s="22">
        <f t="shared" si="15"/>
        <v>940</v>
      </c>
      <c r="H146" s="22">
        <v>3060</v>
      </c>
      <c r="I146" s="22">
        <v>2783.43</v>
      </c>
      <c r="J146" s="22">
        <v>0</v>
      </c>
      <c r="K146" s="22">
        <v>0</v>
      </c>
    </row>
    <row r="147" spans="1:11" ht="18.75">
      <c r="A147" s="25">
        <v>139</v>
      </c>
      <c r="B147" s="12" t="s">
        <v>191</v>
      </c>
      <c r="C147" s="12" t="s">
        <v>192</v>
      </c>
      <c r="D147" s="18">
        <v>0</v>
      </c>
      <c r="E147" s="18">
        <v>5000</v>
      </c>
      <c r="F147" s="18">
        <v>5000</v>
      </c>
      <c r="G147" s="18">
        <f t="shared" si="15"/>
        <v>-2929.6000000000004</v>
      </c>
      <c r="H147" s="18">
        <v>7929.6</v>
      </c>
      <c r="I147" s="18">
        <v>0</v>
      </c>
      <c r="J147" s="18">
        <v>0</v>
      </c>
      <c r="K147" s="18">
        <v>0</v>
      </c>
    </row>
    <row r="148" spans="1:11" ht="17.25" customHeight="1">
      <c r="A148" s="25">
        <v>140</v>
      </c>
      <c r="B148" s="11" t="s">
        <v>193</v>
      </c>
      <c r="C148" s="11" t="s">
        <v>194</v>
      </c>
      <c r="D148" s="22">
        <v>0</v>
      </c>
      <c r="E148" s="22">
        <v>5000</v>
      </c>
      <c r="F148" s="22">
        <v>5000</v>
      </c>
      <c r="G148" s="22">
        <f t="shared" si="15"/>
        <v>-2929.6000000000004</v>
      </c>
      <c r="H148" s="22">
        <v>7929.6</v>
      </c>
      <c r="I148" s="22">
        <v>0</v>
      </c>
      <c r="J148" s="22">
        <v>0</v>
      </c>
      <c r="K148" s="22">
        <v>0</v>
      </c>
    </row>
    <row r="149" spans="1:11" ht="18.75">
      <c r="A149" s="25">
        <v>141</v>
      </c>
      <c r="B149" s="12" t="s">
        <v>195</v>
      </c>
      <c r="C149" s="12" t="s">
        <v>196</v>
      </c>
      <c r="D149" s="18">
        <v>0</v>
      </c>
      <c r="E149" s="18">
        <v>3200</v>
      </c>
      <c r="F149" s="18">
        <v>3200</v>
      </c>
      <c r="G149" s="18">
        <f t="shared" si="15"/>
        <v>439.98999999999978</v>
      </c>
      <c r="H149" s="18">
        <v>2760.01</v>
      </c>
      <c r="I149" s="18">
        <v>2666.38</v>
      </c>
      <c r="J149" s="18">
        <v>0</v>
      </c>
      <c r="K149" s="18">
        <v>0</v>
      </c>
    </row>
    <row r="150" spans="1:11" ht="18.75">
      <c r="A150" s="25">
        <v>142</v>
      </c>
      <c r="B150" s="11" t="s">
        <v>197</v>
      </c>
      <c r="C150" s="11" t="s">
        <v>198</v>
      </c>
      <c r="D150" s="22">
        <v>0</v>
      </c>
      <c r="E150" s="22">
        <v>3200</v>
      </c>
      <c r="F150" s="22">
        <v>3200</v>
      </c>
      <c r="G150" s="22">
        <f t="shared" si="15"/>
        <v>439.98999999999978</v>
      </c>
      <c r="H150" s="22">
        <v>2760.01</v>
      </c>
      <c r="I150" s="22">
        <v>2666.38</v>
      </c>
      <c r="J150" s="22">
        <v>407.86</v>
      </c>
      <c r="K150" s="22">
        <v>407.86</v>
      </c>
    </row>
    <row r="151" spans="1:11" ht="31.5">
      <c r="A151" s="25">
        <v>143</v>
      </c>
      <c r="B151" s="12" t="s">
        <v>199</v>
      </c>
      <c r="C151" s="12" t="s">
        <v>200</v>
      </c>
      <c r="D151" s="18">
        <v>3286604</v>
      </c>
      <c r="E151" s="18">
        <v>-1099290.26</v>
      </c>
      <c r="F151" s="18">
        <f>+D151+E151</f>
        <v>2187313.7400000002</v>
      </c>
      <c r="G151" s="18">
        <f t="shared" ref="G151:K151" si="29">+G152</f>
        <v>-1190438</v>
      </c>
      <c r="H151" s="18">
        <f t="shared" si="29"/>
        <v>2183136.79</v>
      </c>
      <c r="I151" s="18">
        <f t="shared" si="29"/>
        <v>2181597.23</v>
      </c>
      <c r="J151" s="18">
        <f t="shared" si="29"/>
        <v>2180661.4900000002</v>
      </c>
      <c r="K151" s="18">
        <f t="shared" si="29"/>
        <v>2180661.4900000002</v>
      </c>
    </row>
    <row r="152" spans="1:11" ht="18.75">
      <c r="A152" s="25">
        <v>144</v>
      </c>
      <c r="B152" s="12" t="s">
        <v>201</v>
      </c>
      <c r="C152" s="12" t="s">
        <v>202</v>
      </c>
      <c r="D152" s="18">
        <f>+D153+D154</f>
        <v>3265061</v>
      </c>
      <c r="E152" s="18">
        <f t="shared" ref="E152:G152" si="30">+E153+E154</f>
        <v>-2362499</v>
      </c>
      <c r="F152" s="18">
        <f t="shared" si="30"/>
        <v>902562</v>
      </c>
      <c r="G152" s="18">
        <f t="shared" si="30"/>
        <v>-1190438</v>
      </c>
      <c r="H152" s="18">
        <v>2183136.79</v>
      </c>
      <c r="I152" s="18">
        <v>2181597.23</v>
      </c>
      <c r="J152" s="18">
        <v>2180661.4900000002</v>
      </c>
      <c r="K152" s="18">
        <v>2180661.4900000002</v>
      </c>
    </row>
    <row r="153" spans="1:11" ht="18.75">
      <c r="A153" s="25">
        <v>145</v>
      </c>
      <c r="B153" s="11" t="s">
        <v>203</v>
      </c>
      <c r="C153" s="11" t="s">
        <v>204</v>
      </c>
      <c r="D153" s="22">
        <v>0</v>
      </c>
      <c r="E153" s="22">
        <v>1</v>
      </c>
      <c r="F153" s="22">
        <v>1</v>
      </c>
      <c r="G153" s="22">
        <f t="shared" si="15"/>
        <v>1</v>
      </c>
      <c r="H153" s="22">
        <v>0</v>
      </c>
      <c r="I153" s="22">
        <v>0</v>
      </c>
      <c r="J153" s="22">
        <v>0</v>
      </c>
      <c r="K153" s="22">
        <v>0</v>
      </c>
    </row>
    <row r="154" spans="1:11" ht="18.75">
      <c r="A154" s="25">
        <v>146</v>
      </c>
      <c r="B154" s="11" t="s">
        <v>205</v>
      </c>
      <c r="C154" s="11" t="s">
        <v>206</v>
      </c>
      <c r="D154" s="22">
        <v>3265061</v>
      </c>
      <c r="E154" s="22">
        <v>-2362500</v>
      </c>
      <c r="F154" s="22">
        <v>902561</v>
      </c>
      <c r="G154" s="22">
        <f t="shared" si="15"/>
        <v>-1190439</v>
      </c>
      <c r="H154" s="22">
        <v>2093000</v>
      </c>
      <c r="I154" s="22">
        <v>2093000</v>
      </c>
      <c r="J154" s="22">
        <v>2093000</v>
      </c>
      <c r="K154" s="22">
        <v>2093000</v>
      </c>
    </row>
    <row r="155" spans="1:11" ht="18.75">
      <c r="A155" s="25">
        <v>147</v>
      </c>
      <c r="B155" s="12" t="s">
        <v>207</v>
      </c>
      <c r="C155" s="12" t="s">
        <v>208</v>
      </c>
      <c r="D155" s="18">
        <f>+D156+D157+D158+D160</f>
        <v>21543</v>
      </c>
      <c r="E155" s="18">
        <v>59268.74</v>
      </c>
      <c r="F155" s="18">
        <v>80811.740000000005</v>
      </c>
      <c r="G155" s="18">
        <f t="shared" ref="G155" si="31">+G156+G157+G158+G160</f>
        <v>59489.37000000001</v>
      </c>
      <c r="H155" s="18">
        <v>89334.39</v>
      </c>
      <c r="I155" s="18">
        <v>87794.83</v>
      </c>
      <c r="J155" s="18">
        <v>86859.09</v>
      </c>
      <c r="K155" s="18">
        <v>86859.09</v>
      </c>
    </row>
    <row r="156" spans="1:11" ht="17.25" customHeight="1">
      <c r="A156" s="25">
        <v>148</v>
      </c>
      <c r="B156" s="11" t="s">
        <v>209</v>
      </c>
      <c r="C156" s="11" t="s">
        <v>210</v>
      </c>
      <c r="D156" s="22">
        <v>0</v>
      </c>
      <c r="E156" s="22">
        <v>6000</v>
      </c>
      <c r="F156" s="22">
        <f>+D156+E156</f>
        <v>6000</v>
      </c>
      <c r="G156" s="22">
        <v>4085.16</v>
      </c>
      <c r="H156" s="22">
        <v>4085.16</v>
      </c>
      <c r="I156" s="22">
        <v>4085.16</v>
      </c>
      <c r="J156" s="22">
        <v>4085.16</v>
      </c>
      <c r="K156" s="22">
        <v>4085.16</v>
      </c>
    </row>
    <row r="157" spans="1:11" ht="21" customHeight="1">
      <c r="A157" s="25">
        <v>149</v>
      </c>
      <c r="B157" s="11" t="s">
        <v>211</v>
      </c>
      <c r="C157" s="11" t="s">
        <v>212</v>
      </c>
      <c r="D157" s="22">
        <v>21543</v>
      </c>
      <c r="E157" s="22">
        <v>-21543</v>
      </c>
      <c r="F157" s="22">
        <v>0</v>
      </c>
      <c r="G157" s="22">
        <f t="shared" ref="G157:G234" si="32">+F157-H157</f>
        <v>0</v>
      </c>
      <c r="H157" s="22">
        <v>0</v>
      </c>
      <c r="I157" s="22">
        <v>0</v>
      </c>
      <c r="J157" s="22">
        <v>0</v>
      </c>
      <c r="K157" s="22">
        <f t="shared" ref="K157" si="33">+J157-L157</f>
        <v>0</v>
      </c>
    </row>
    <row r="158" spans="1:11" ht="30">
      <c r="A158" s="25">
        <v>150</v>
      </c>
      <c r="B158" s="11" t="s">
        <v>213</v>
      </c>
      <c r="C158" s="11" t="s">
        <v>214</v>
      </c>
      <c r="D158" s="22">
        <v>0</v>
      </c>
      <c r="E158" s="22">
        <v>2679.74</v>
      </c>
      <c r="F158" s="22">
        <v>2679.74</v>
      </c>
      <c r="G158" s="22">
        <v>54912.72</v>
      </c>
      <c r="H158" s="22">
        <v>54912.72</v>
      </c>
      <c r="I158" s="22">
        <v>54912.72</v>
      </c>
      <c r="J158" s="22">
        <v>54912.72</v>
      </c>
      <c r="K158" s="22">
        <v>54912.72</v>
      </c>
    </row>
    <row r="159" spans="1:11" ht="18" customHeight="1">
      <c r="A159" s="25">
        <v>151</v>
      </c>
      <c r="B159" s="16"/>
      <c r="C159" s="11" t="s">
        <v>215</v>
      </c>
      <c r="D159" s="22"/>
      <c r="E159" s="22"/>
      <c r="F159" s="22"/>
      <c r="G159" s="22">
        <f t="shared" si="32"/>
        <v>0</v>
      </c>
      <c r="H159" s="22"/>
      <c r="I159" s="22"/>
      <c r="J159" s="22"/>
      <c r="K159" s="22"/>
    </row>
    <row r="160" spans="1:11" ht="18.75">
      <c r="A160" s="25">
        <v>152</v>
      </c>
      <c r="B160" s="11" t="s">
        <v>216</v>
      </c>
      <c r="C160" s="11" t="s">
        <v>217</v>
      </c>
      <c r="D160" s="22">
        <v>0</v>
      </c>
      <c r="E160" s="22">
        <v>30300</v>
      </c>
      <c r="F160" s="22">
        <v>30300</v>
      </c>
      <c r="G160" s="22">
        <f t="shared" si="32"/>
        <v>491.4900000000016</v>
      </c>
      <c r="H160" s="22">
        <v>29808.51</v>
      </c>
      <c r="I160" s="22">
        <v>28796.95</v>
      </c>
      <c r="J160" s="22">
        <v>27861.21</v>
      </c>
      <c r="K160" s="22">
        <v>27861.21</v>
      </c>
    </row>
    <row r="161" spans="1:11" ht="18.75">
      <c r="A161" s="25">
        <v>153</v>
      </c>
      <c r="B161" s="12" t="s">
        <v>218</v>
      </c>
      <c r="C161" s="12" t="s">
        <v>219</v>
      </c>
      <c r="D161" s="18">
        <v>1072807</v>
      </c>
      <c r="E161" s="18">
        <v>598631.27</v>
      </c>
      <c r="F161" s="18">
        <f>+D161+E161</f>
        <v>1671438.27</v>
      </c>
      <c r="G161" s="18">
        <f t="shared" si="32"/>
        <v>378413.14000000013</v>
      </c>
      <c r="H161" s="18">
        <v>1293025.1299999999</v>
      </c>
      <c r="I161" s="18">
        <v>1060793.94</v>
      </c>
      <c r="J161" s="18">
        <v>1049946.93</v>
      </c>
      <c r="K161" s="18">
        <v>1049946.93</v>
      </c>
    </row>
    <row r="162" spans="1:11" ht="18.75">
      <c r="A162" s="25">
        <v>154</v>
      </c>
      <c r="B162" s="12" t="s">
        <v>220</v>
      </c>
      <c r="C162" s="12" t="s">
        <v>221</v>
      </c>
      <c r="D162" s="18">
        <v>310807</v>
      </c>
      <c r="E162" s="18">
        <v>-250607</v>
      </c>
      <c r="F162" s="18">
        <f>+D162+E162</f>
        <v>60200</v>
      </c>
      <c r="G162" s="18">
        <f t="shared" si="32"/>
        <v>1194.1900000000023</v>
      </c>
      <c r="H162" s="18">
        <f>+H163</f>
        <v>59005.81</v>
      </c>
      <c r="I162" s="18">
        <f t="shared" ref="I162:K162" si="34">+I163</f>
        <v>56005.81</v>
      </c>
      <c r="J162" s="18">
        <f t="shared" si="34"/>
        <v>56005.81</v>
      </c>
      <c r="K162" s="18">
        <f t="shared" si="34"/>
        <v>56005.81</v>
      </c>
    </row>
    <row r="163" spans="1:11" ht="18.75">
      <c r="A163" s="25">
        <v>155</v>
      </c>
      <c r="B163" s="11" t="s">
        <v>222</v>
      </c>
      <c r="C163" s="11" t="s">
        <v>221</v>
      </c>
      <c r="D163" s="22">
        <v>310807</v>
      </c>
      <c r="E163" s="22">
        <v>-250607</v>
      </c>
      <c r="F163" s="22">
        <f>+D163+E163</f>
        <v>60200</v>
      </c>
      <c r="G163" s="22">
        <f t="shared" si="32"/>
        <v>1194.1900000000023</v>
      </c>
      <c r="H163" s="22">
        <v>59005.81</v>
      </c>
      <c r="I163" s="22">
        <v>56005.81</v>
      </c>
      <c r="J163" s="22">
        <v>56005.81</v>
      </c>
      <c r="K163" s="22">
        <v>56005.81</v>
      </c>
    </row>
    <row r="164" spans="1:11" ht="31.5">
      <c r="A164" s="25">
        <v>156</v>
      </c>
      <c r="B164" s="12" t="s">
        <v>223</v>
      </c>
      <c r="C164" s="12" t="s">
        <v>224</v>
      </c>
      <c r="D164" s="18">
        <f>+D165+D166</f>
        <v>322000</v>
      </c>
      <c r="E164" s="18">
        <v>261570.2</v>
      </c>
      <c r="F164" s="18">
        <f>+D164+E164</f>
        <v>583570.19999999995</v>
      </c>
      <c r="G164" s="18">
        <f t="shared" ref="G164" si="35">+G165+G166</f>
        <v>51292.589999999967</v>
      </c>
      <c r="H164" s="18">
        <v>534677.61</v>
      </c>
      <c r="I164" s="18">
        <v>529018.79</v>
      </c>
      <c r="J164" s="18">
        <v>523348.77</v>
      </c>
      <c r="K164" s="18">
        <v>523348.77</v>
      </c>
    </row>
    <row r="165" spans="1:11" ht="15.75" customHeight="1">
      <c r="A165" s="25">
        <v>157</v>
      </c>
      <c r="B165" s="11" t="s">
        <v>225</v>
      </c>
      <c r="C165" s="11" t="s">
        <v>226</v>
      </c>
      <c r="D165" s="22">
        <v>322000</v>
      </c>
      <c r="E165" s="22">
        <f>+E164-E167</f>
        <v>253970.2</v>
      </c>
      <c r="F165" s="22">
        <f>+D165+E165</f>
        <v>575970.19999999995</v>
      </c>
      <c r="G165" s="22">
        <f t="shared" si="32"/>
        <v>92856.589999999967</v>
      </c>
      <c r="H165" s="22">
        <v>483113.61</v>
      </c>
      <c r="I165" s="22">
        <v>479930.79</v>
      </c>
      <c r="J165" s="22">
        <v>474260.77</v>
      </c>
      <c r="K165" s="22">
        <v>474260.77</v>
      </c>
    </row>
    <row r="166" spans="1:11" ht="18.75">
      <c r="A166" s="25">
        <v>158</v>
      </c>
      <c r="B166" s="11" t="s">
        <v>227</v>
      </c>
      <c r="C166" s="11" t="s">
        <v>228</v>
      </c>
      <c r="D166" s="22">
        <v>0</v>
      </c>
      <c r="E166" s="22">
        <v>52000</v>
      </c>
      <c r="F166" s="22">
        <v>10000</v>
      </c>
      <c r="G166" s="22">
        <f t="shared" si="32"/>
        <v>-41564</v>
      </c>
      <c r="H166" s="22">
        <v>51564</v>
      </c>
      <c r="I166" s="22">
        <v>49088</v>
      </c>
      <c r="J166" s="22">
        <v>49088</v>
      </c>
      <c r="K166" s="22">
        <v>49088</v>
      </c>
    </row>
    <row r="167" spans="1:11" ht="31.5">
      <c r="A167" s="25">
        <v>159</v>
      </c>
      <c r="B167" s="12" t="s">
        <v>229</v>
      </c>
      <c r="C167" s="12" t="s">
        <v>230</v>
      </c>
      <c r="D167" s="18">
        <f>+D168</f>
        <v>0</v>
      </c>
      <c r="E167" s="18">
        <f t="shared" ref="E167:K167" si="36">+E168</f>
        <v>7600</v>
      </c>
      <c r="F167" s="18">
        <f t="shared" si="36"/>
        <v>7600</v>
      </c>
      <c r="G167" s="18">
        <f t="shared" si="36"/>
        <v>2986.9799999999996</v>
      </c>
      <c r="H167" s="18">
        <f t="shared" si="36"/>
        <v>4613.0200000000004</v>
      </c>
      <c r="I167" s="18">
        <f t="shared" si="36"/>
        <v>4121.41</v>
      </c>
      <c r="J167" s="18">
        <f t="shared" si="36"/>
        <v>4121.41</v>
      </c>
      <c r="K167" s="18">
        <f t="shared" si="36"/>
        <v>4121.41</v>
      </c>
    </row>
    <row r="168" spans="1:11" ht="18.75">
      <c r="A168" s="25">
        <v>160</v>
      </c>
      <c r="B168" s="11" t="s">
        <v>231</v>
      </c>
      <c r="C168" s="11" t="s">
        <v>230</v>
      </c>
      <c r="D168" s="22">
        <v>0</v>
      </c>
      <c r="E168" s="22">
        <v>7600</v>
      </c>
      <c r="F168" s="22">
        <f>+D168+E168</f>
        <v>7600</v>
      </c>
      <c r="G168" s="22">
        <f t="shared" si="32"/>
        <v>2986.9799999999996</v>
      </c>
      <c r="H168" s="22">
        <v>4613.0200000000004</v>
      </c>
      <c r="I168" s="22">
        <v>4121.41</v>
      </c>
      <c r="J168" s="22">
        <v>4121.41</v>
      </c>
      <c r="K168" s="22">
        <v>4121.41</v>
      </c>
    </row>
    <row r="169" spans="1:11" ht="31.5">
      <c r="A169" s="25">
        <v>161</v>
      </c>
      <c r="B169" s="12" t="s">
        <v>232</v>
      </c>
      <c r="C169" s="12" t="s">
        <v>233</v>
      </c>
      <c r="D169" s="18">
        <v>0</v>
      </c>
      <c r="E169" s="18">
        <v>95100</v>
      </c>
      <c r="F169" s="18">
        <v>95100</v>
      </c>
      <c r="G169" s="18">
        <f>+F169-H169</f>
        <v>15294.199999999997</v>
      </c>
      <c r="H169" s="18">
        <v>79805.8</v>
      </c>
      <c r="I169" s="18">
        <v>12570.54</v>
      </c>
      <c r="J169" s="18">
        <v>12570.54</v>
      </c>
      <c r="K169" s="18">
        <v>12570.54</v>
      </c>
    </row>
    <row r="170" spans="1:11" ht="33.75" customHeight="1">
      <c r="A170" s="25">
        <v>162</v>
      </c>
      <c r="B170" s="11" t="s">
        <v>234</v>
      </c>
      <c r="C170" s="11" t="s">
        <v>233</v>
      </c>
      <c r="D170" s="22">
        <v>0</v>
      </c>
      <c r="E170" s="22">
        <v>95100</v>
      </c>
      <c r="F170" s="22">
        <v>95100</v>
      </c>
      <c r="G170" s="22">
        <f t="shared" si="32"/>
        <v>15294.199999999997</v>
      </c>
      <c r="H170" s="22">
        <v>79805.8</v>
      </c>
      <c r="I170" s="22">
        <v>12570.54</v>
      </c>
      <c r="J170" s="22">
        <v>12570.54</v>
      </c>
      <c r="K170" s="22">
        <v>12570.54</v>
      </c>
    </row>
    <row r="171" spans="1:11" ht="18.75">
      <c r="A171" s="25">
        <v>163</v>
      </c>
      <c r="B171" s="12" t="s">
        <v>235</v>
      </c>
      <c r="C171" s="12" t="s">
        <v>236</v>
      </c>
      <c r="D171" s="18">
        <v>240000</v>
      </c>
      <c r="E171" s="18">
        <v>-236500</v>
      </c>
      <c r="F171" s="18">
        <f>+D171+E171</f>
        <v>3500</v>
      </c>
      <c r="G171" s="18">
        <f t="shared" si="32"/>
        <v>-4777.7000000000007</v>
      </c>
      <c r="H171" s="18">
        <v>8277.7000000000007</v>
      </c>
      <c r="I171" s="18">
        <v>8277.7000000000007</v>
      </c>
      <c r="J171" s="18">
        <v>8277.7000000000007</v>
      </c>
      <c r="K171" s="18">
        <v>8277.7000000000007</v>
      </c>
    </row>
    <row r="172" spans="1:11" ht="18.75">
      <c r="A172" s="25">
        <v>164</v>
      </c>
      <c r="B172" s="11" t="s">
        <v>237</v>
      </c>
      <c r="C172" s="11" t="s">
        <v>236</v>
      </c>
      <c r="D172" s="22">
        <v>240000</v>
      </c>
      <c r="E172" s="22">
        <v>-236500</v>
      </c>
      <c r="F172" s="22">
        <f>+D172+E172</f>
        <v>3500</v>
      </c>
      <c r="G172" s="22">
        <f t="shared" si="32"/>
        <v>-4777.7000000000007</v>
      </c>
      <c r="H172" s="22">
        <v>8277.7000000000007</v>
      </c>
      <c r="I172" s="22">
        <v>8277.7000000000007</v>
      </c>
      <c r="J172" s="22">
        <v>8277.7000000000007</v>
      </c>
      <c r="K172" s="22">
        <v>8277.7000000000007</v>
      </c>
    </row>
    <row r="173" spans="1:11" ht="18.75">
      <c r="A173" s="25">
        <v>165</v>
      </c>
      <c r="B173" s="12" t="s">
        <v>238</v>
      </c>
      <c r="C173" s="12" t="s">
        <v>239</v>
      </c>
      <c r="D173" s="18">
        <v>100000</v>
      </c>
      <c r="E173" s="18">
        <v>27460</v>
      </c>
      <c r="F173" s="18">
        <f>+D173+E173</f>
        <v>127460</v>
      </c>
      <c r="G173" s="18">
        <f t="shared" ref="G173" si="37">+F173-H173</f>
        <v>4028.4400000000023</v>
      </c>
      <c r="H173" s="18">
        <v>123431.56</v>
      </c>
      <c r="I173" s="18">
        <v>114160.13</v>
      </c>
      <c r="J173" s="18">
        <v>114160.13</v>
      </c>
      <c r="K173" s="18">
        <v>114160.13</v>
      </c>
    </row>
    <row r="174" spans="1:11" ht="18.75">
      <c r="A174" s="25">
        <v>166</v>
      </c>
      <c r="B174" s="11" t="s">
        <v>240</v>
      </c>
      <c r="C174" s="11" t="s">
        <v>239</v>
      </c>
      <c r="D174" s="22">
        <v>100000</v>
      </c>
      <c r="E174" s="22">
        <v>27460</v>
      </c>
      <c r="F174" s="22">
        <f>+D174+E174</f>
        <v>127460</v>
      </c>
      <c r="G174" s="22">
        <f t="shared" si="32"/>
        <v>-5690.6900000000023</v>
      </c>
      <c r="H174" s="22">
        <v>133150.69</v>
      </c>
      <c r="I174" s="22">
        <v>123879.26</v>
      </c>
      <c r="J174" s="22">
        <v>123879.26</v>
      </c>
      <c r="K174" s="22">
        <v>123879.26</v>
      </c>
    </row>
    <row r="175" spans="1:11" ht="18.75">
      <c r="A175" s="25">
        <v>167</v>
      </c>
      <c r="B175" s="12" t="s">
        <v>241</v>
      </c>
      <c r="C175" s="12" t="s">
        <v>242</v>
      </c>
      <c r="D175" s="18">
        <f>+D176+D177</f>
        <v>0</v>
      </c>
      <c r="E175" s="18">
        <v>567550</v>
      </c>
      <c r="F175" s="18">
        <f t="shared" ref="F175" si="38">+F176+F177</f>
        <v>567550</v>
      </c>
      <c r="G175" s="18">
        <f>+F175-H175</f>
        <v>296585.59999999998</v>
      </c>
      <c r="H175" s="18">
        <v>270964.40000000002</v>
      </c>
      <c r="I175" s="18">
        <v>139284.93</v>
      </c>
      <c r="J175" s="18">
        <v>139284.93</v>
      </c>
      <c r="K175" s="18">
        <v>139284.93</v>
      </c>
    </row>
    <row r="176" spans="1:11" ht="18.75">
      <c r="A176" s="25">
        <v>168</v>
      </c>
      <c r="B176" s="11" t="s">
        <v>243</v>
      </c>
      <c r="C176" s="11" t="s">
        <v>244</v>
      </c>
      <c r="D176" s="22">
        <v>0</v>
      </c>
      <c r="E176" s="22">
        <v>420950</v>
      </c>
      <c r="F176" s="22">
        <f>+D176+E176</f>
        <v>420950</v>
      </c>
      <c r="G176" s="22">
        <f t="shared" si="32"/>
        <v>158245.52000000002</v>
      </c>
      <c r="H176" s="22">
        <v>262704.48</v>
      </c>
      <c r="I176" s="22">
        <v>135414.53</v>
      </c>
      <c r="J176" s="22">
        <v>135414.53</v>
      </c>
      <c r="K176" s="22">
        <v>135414.53</v>
      </c>
    </row>
    <row r="177" spans="1:11" ht="18.75">
      <c r="A177" s="25">
        <v>169</v>
      </c>
      <c r="B177" s="11" t="s">
        <v>245</v>
      </c>
      <c r="C177" s="11" t="s">
        <v>246</v>
      </c>
      <c r="D177" s="22">
        <v>0</v>
      </c>
      <c r="E177" s="22">
        <v>146600</v>
      </c>
      <c r="F177" s="22">
        <f>+D177+E177</f>
        <v>146600</v>
      </c>
      <c r="G177" s="22">
        <f t="shared" si="32"/>
        <v>138340</v>
      </c>
      <c r="H177" s="22">
        <v>8260</v>
      </c>
      <c r="I177" s="22">
        <v>3870.4</v>
      </c>
      <c r="J177" s="22">
        <v>3870.4</v>
      </c>
      <c r="K177" s="22">
        <v>3870.4</v>
      </c>
    </row>
    <row r="178" spans="1:11" ht="31.5">
      <c r="A178" s="25">
        <v>170</v>
      </c>
      <c r="B178" s="12" t="s">
        <v>247</v>
      </c>
      <c r="C178" s="12" t="s">
        <v>248</v>
      </c>
      <c r="D178" s="18">
        <f>+D179+D180+D181</f>
        <v>100000</v>
      </c>
      <c r="E178" s="18">
        <f t="shared" ref="E178:K178" si="39">+E179+E180+E181</f>
        <v>101458</v>
      </c>
      <c r="F178" s="18">
        <f t="shared" si="39"/>
        <v>201458</v>
      </c>
      <c r="G178" s="18">
        <f t="shared" si="39"/>
        <v>436.37000000000808</v>
      </c>
      <c r="H178" s="18">
        <f t="shared" si="39"/>
        <v>201021.63</v>
      </c>
      <c r="I178" s="18">
        <f t="shared" si="39"/>
        <v>187635.5</v>
      </c>
      <c r="J178" s="18">
        <f t="shared" si="39"/>
        <v>165199.22999999998</v>
      </c>
      <c r="K178" s="18">
        <f t="shared" si="39"/>
        <v>165199.22999999998</v>
      </c>
    </row>
    <row r="179" spans="1:11" ht="18.75">
      <c r="A179" s="25">
        <v>171</v>
      </c>
      <c r="B179" s="11" t="s">
        <v>249</v>
      </c>
      <c r="C179" s="11" t="s">
        <v>250</v>
      </c>
      <c r="D179" s="22">
        <v>100000</v>
      </c>
      <c r="E179" s="22">
        <v>-92800</v>
      </c>
      <c r="F179" s="22">
        <f>+D179+E179</f>
        <v>7200</v>
      </c>
      <c r="G179" s="22">
        <f t="shared" si="32"/>
        <v>3835.4</v>
      </c>
      <c r="H179" s="22">
        <v>3364.6</v>
      </c>
      <c r="I179" s="22">
        <v>3364.6</v>
      </c>
      <c r="J179" s="22">
        <v>3364.6</v>
      </c>
      <c r="K179" s="22">
        <v>3364.6</v>
      </c>
    </row>
    <row r="180" spans="1:11" ht="18.75">
      <c r="A180" s="25">
        <v>172</v>
      </c>
      <c r="B180" s="11" t="s">
        <v>251</v>
      </c>
      <c r="C180" s="11" t="s">
        <v>252</v>
      </c>
      <c r="D180" s="22">
        <v>0</v>
      </c>
      <c r="E180" s="22">
        <v>163268</v>
      </c>
      <c r="F180" s="22">
        <f>+D180+E180</f>
        <v>163268</v>
      </c>
      <c r="G180" s="22">
        <f t="shared" si="32"/>
        <v>283.54000000000815</v>
      </c>
      <c r="H180" s="22">
        <v>162984.46</v>
      </c>
      <c r="I180" s="22">
        <v>150318.51</v>
      </c>
      <c r="J180" s="22">
        <v>127882.24000000001</v>
      </c>
      <c r="K180" s="22">
        <v>127882.24000000001</v>
      </c>
    </row>
    <row r="181" spans="1:11" ht="18.75">
      <c r="A181" s="25">
        <v>173</v>
      </c>
      <c r="B181" s="11" t="s">
        <v>253</v>
      </c>
      <c r="C181" s="11" t="s">
        <v>254</v>
      </c>
      <c r="D181" s="22">
        <v>0</v>
      </c>
      <c r="E181" s="22">
        <v>30990</v>
      </c>
      <c r="F181" s="22">
        <f>+E181</f>
        <v>30990</v>
      </c>
      <c r="G181" s="22">
        <f t="shared" si="32"/>
        <v>-3682.5699999999997</v>
      </c>
      <c r="H181" s="22">
        <v>34672.57</v>
      </c>
      <c r="I181" s="22">
        <v>33952.39</v>
      </c>
      <c r="J181" s="22">
        <v>33952.39</v>
      </c>
      <c r="K181" s="22">
        <v>33952.39</v>
      </c>
    </row>
    <row r="182" spans="1:11" ht="18.75">
      <c r="A182" s="25">
        <v>174</v>
      </c>
      <c r="B182" s="12">
        <v>2.4</v>
      </c>
      <c r="C182" s="12" t="s">
        <v>431</v>
      </c>
      <c r="D182" s="18">
        <f>+D183+D184+D185+D186+D187+D188+D189+D190</f>
        <v>0</v>
      </c>
      <c r="E182" s="18">
        <f t="shared" ref="E182:K182" si="40">+E183+E184+E185+E186+E187+E188+E189+E190</f>
        <v>0</v>
      </c>
      <c r="F182" s="18">
        <f t="shared" si="40"/>
        <v>0</v>
      </c>
      <c r="G182" s="18">
        <f t="shared" si="40"/>
        <v>0</v>
      </c>
      <c r="H182" s="18">
        <f t="shared" si="40"/>
        <v>0</v>
      </c>
      <c r="I182" s="18">
        <f t="shared" si="40"/>
        <v>0</v>
      </c>
      <c r="J182" s="18">
        <f t="shared" si="40"/>
        <v>0</v>
      </c>
      <c r="K182" s="18">
        <f t="shared" si="40"/>
        <v>0</v>
      </c>
    </row>
    <row r="183" spans="1:11" ht="18.75">
      <c r="A183" s="25">
        <v>175</v>
      </c>
      <c r="B183" s="11" t="s">
        <v>432</v>
      </c>
      <c r="C183" s="36" t="s">
        <v>440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</row>
    <row r="184" spans="1:11" ht="18.75">
      <c r="A184" s="25">
        <v>176</v>
      </c>
      <c r="B184" s="11" t="s">
        <v>433</v>
      </c>
      <c r="C184" s="36" t="s">
        <v>441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</row>
    <row r="185" spans="1:11" ht="18.75">
      <c r="A185" s="25">
        <v>177</v>
      </c>
      <c r="B185" s="11" t="s">
        <v>434</v>
      </c>
      <c r="C185" s="36" t="s">
        <v>442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</row>
    <row r="186" spans="1:11" ht="18.75">
      <c r="A186" s="25">
        <v>178</v>
      </c>
      <c r="B186" s="11" t="s">
        <v>435</v>
      </c>
      <c r="C186" s="36" t="s">
        <v>443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</row>
    <row r="187" spans="1:11" ht="18.75">
      <c r="A187" s="25">
        <v>179</v>
      </c>
      <c r="B187" s="11" t="s">
        <v>436</v>
      </c>
      <c r="C187" s="36" t="s">
        <v>444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</row>
    <row r="188" spans="1:11" ht="18.75">
      <c r="A188" s="25">
        <v>180</v>
      </c>
      <c r="B188" s="11" t="s">
        <v>437</v>
      </c>
      <c r="C188" s="36" t="s">
        <v>447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</row>
    <row r="189" spans="1:11" ht="18.75">
      <c r="A189" s="25">
        <v>181</v>
      </c>
      <c r="B189" s="11" t="s">
        <v>438</v>
      </c>
      <c r="C189" s="36" t="s">
        <v>445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</row>
    <row r="190" spans="1:11" ht="18.75">
      <c r="A190" s="25">
        <v>182</v>
      </c>
      <c r="B190" s="11" t="s">
        <v>439</v>
      </c>
      <c r="C190" s="36" t="s">
        <v>446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</row>
    <row r="191" spans="1:11" ht="18.75">
      <c r="A191" s="25">
        <v>183</v>
      </c>
      <c r="B191" s="12">
        <v>2.5</v>
      </c>
      <c r="C191" s="12" t="s">
        <v>460</v>
      </c>
      <c r="D191" s="18">
        <f>+D192+D193+D194+D195+D196+D197</f>
        <v>0</v>
      </c>
      <c r="E191" s="18">
        <f t="shared" ref="E191:K191" si="41">+E192+E193+E194+E195+E196+E197</f>
        <v>0</v>
      </c>
      <c r="F191" s="18">
        <f t="shared" si="41"/>
        <v>0</v>
      </c>
      <c r="G191" s="18">
        <f t="shared" si="41"/>
        <v>0</v>
      </c>
      <c r="H191" s="18">
        <f t="shared" si="41"/>
        <v>0</v>
      </c>
      <c r="I191" s="18">
        <f t="shared" si="41"/>
        <v>0</v>
      </c>
      <c r="J191" s="18">
        <f t="shared" si="41"/>
        <v>0</v>
      </c>
      <c r="K191" s="18">
        <f t="shared" si="41"/>
        <v>0</v>
      </c>
    </row>
    <row r="192" spans="1:11" ht="18.75">
      <c r="A192" s="25">
        <v>184</v>
      </c>
      <c r="B192" s="11">
        <v>25.1</v>
      </c>
      <c r="C192" s="36" t="s">
        <v>451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</row>
    <row r="193" spans="1:15" ht="18.75">
      <c r="A193" s="25">
        <v>185</v>
      </c>
      <c r="B193" s="11" t="s">
        <v>448</v>
      </c>
      <c r="C193" s="36" t="s">
        <v>452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</row>
    <row r="194" spans="1:15" ht="18.75">
      <c r="A194" s="25">
        <v>186</v>
      </c>
      <c r="B194" s="11" t="s">
        <v>449</v>
      </c>
      <c r="C194" s="36" t="s">
        <v>453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</row>
    <row r="195" spans="1:15" ht="18.75">
      <c r="A195" s="25">
        <v>187</v>
      </c>
      <c r="B195" s="11" t="s">
        <v>450</v>
      </c>
      <c r="C195" s="36" t="s">
        <v>454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</row>
    <row r="196" spans="1:15" ht="18.75">
      <c r="A196" s="25">
        <v>188</v>
      </c>
      <c r="B196" s="11" t="s">
        <v>455</v>
      </c>
      <c r="C196" s="36" t="s">
        <v>457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</row>
    <row r="197" spans="1:15" ht="18.75">
      <c r="A197" s="25">
        <v>189</v>
      </c>
      <c r="B197" s="11" t="s">
        <v>456</v>
      </c>
      <c r="C197" s="36" t="s">
        <v>458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</row>
    <row r="198" spans="1:15" ht="27.75" customHeight="1">
      <c r="A198" s="25">
        <v>190</v>
      </c>
      <c r="B198" s="15">
        <v>2.6</v>
      </c>
      <c r="C198" s="12" t="s">
        <v>255</v>
      </c>
      <c r="D198" s="18">
        <v>34713262</v>
      </c>
      <c r="E198" s="18">
        <v>-24537262</v>
      </c>
      <c r="F198" s="18">
        <f t="shared" ref="F198:F203" si="42">+D198+E198</f>
        <v>10176000</v>
      </c>
      <c r="G198" s="18">
        <f>+F198-H198</f>
        <v>372848.27999999933</v>
      </c>
      <c r="H198" s="18">
        <v>9803151.7200000007</v>
      </c>
      <c r="I198" s="18">
        <v>9711414.7100000009</v>
      </c>
      <c r="J198" s="18">
        <v>9346162.5199999996</v>
      </c>
      <c r="K198" s="18">
        <v>9346162.5199999996</v>
      </c>
    </row>
    <row r="199" spans="1:15" ht="18.75">
      <c r="A199" s="25">
        <v>191</v>
      </c>
      <c r="B199" s="12" t="s">
        <v>256</v>
      </c>
      <c r="C199" s="12" t="s">
        <v>257</v>
      </c>
      <c r="D199" s="18">
        <f>+D200+D202</f>
        <v>8849500</v>
      </c>
      <c r="E199" s="18">
        <v>-4802802.82</v>
      </c>
      <c r="F199" s="18">
        <f t="shared" si="42"/>
        <v>4046697.1799999997</v>
      </c>
      <c r="G199" s="18">
        <f t="shared" ref="G199" si="43">+G200+G202</f>
        <v>380720.67000000004</v>
      </c>
      <c r="H199" s="18">
        <v>3890700.3</v>
      </c>
      <c r="I199" s="18">
        <v>3874516.9</v>
      </c>
      <c r="J199" s="18">
        <v>3853571.9</v>
      </c>
      <c r="K199" s="18">
        <v>3853571.9</v>
      </c>
    </row>
    <row r="200" spans="1:15" ht="18.75">
      <c r="A200" s="25">
        <v>192</v>
      </c>
      <c r="B200" s="12" t="s">
        <v>258</v>
      </c>
      <c r="C200" s="12" t="s">
        <v>259</v>
      </c>
      <c r="D200" s="18">
        <f>+D201</f>
        <v>2849500</v>
      </c>
      <c r="E200" s="18">
        <v>-1636830</v>
      </c>
      <c r="F200" s="18">
        <f t="shared" si="42"/>
        <v>1212670</v>
      </c>
      <c r="G200" s="18">
        <f t="shared" ref="G200" si="44">+G201</f>
        <v>379769.86</v>
      </c>
      <c r="H200" s="18">
        <f>+H201</f>
        <v>832900.14</v>
      </c>
      <c r="I200" s="18">
        <v>817426.74</v>
      </c>
      <c r="J200" s="18">
        <v>817426.74</v>
      </c>
      <c r="K200" s="18">
        <v>817426.74</v>
      </c>
    </row>
    <row r="201" spans="1:15" ht="18.75">
      <c r="A201" s="25">
        <v>193</v>
      </c>
      <c r="B201" s="11" t="s">
        <v>260</v>
      </c>
      <c r="C201" s="11" t="s">
        <v>259</v>
      </c>
      <c r="D201" s="22">
        <v>2849500</v>
      </c>
      <c r="E201" s="22">
        <v>-1636830</v>
      </c>
      <c r="F201" s="22">
        <f t="shared" si="42"/>
        <v>1212670</v>
      </c>
      <c r="G201" s="22">
        <f t="shared" si="32"/>
        <v>379769.86</v>
      </c>
      <c r="H201" s="22">
        <v>832900.14</v>
      </c>
      <c r="I201" s="22">
        <v>817426.74</v>
      </c>
      <c r="J201" s="22">
        <v>817426.74</v>
      </c>
      <c r="K201" s="22">
        <v>817426.74</v>
      </c>
      <c r="L201" s="22"/>
      <c r="M201" s="22"/>
      <c r="N201" s="22"/>
      <c r="O201" s="22"/>
    </row>
    <row r="202" spans="1:15" ht="31.5">
      <c r="A202" s="25">
        <v>194</v>
      </c>
      <c r="B202" s="12" t="s">
        <v>261</v>
      </c>
      <c r="C202" s="12" t="s">
        <v>262</v>
      </c>
      <c r="D202" s="18">
        <f>+D203</f>
        <v>6000000</v>
      </c>
      <c r="E202" s="18">
        <v>-3574802.82</v>
      </c>
      <c r="F202" s="18">
        <f t="shared" si="42"/>
        <v>2425197.1800000002</v>
      </c>
      <c r="G202" s="18">
        <f t="shared" ref="G202:K202" si="45">+G203</f>
        <v>950.81000000005588</v>
      </c>
      <c r="H202" s="18">
        <f t="shared" si="45"/>
        <v>2424246.37</v>
      </c>
      <c r="I202" s="18">
        <f t="shared" si="45"/>
        <v>2403301.37</v>
      </c>
      <c r="J202" s="18">
        <f t="shared" si="45"/>
        <v>2403301.37</v>
      </c>
      <c r="K202" s="18">
        <f t="shared" si="45"/>
        <v>2403301.37</v>
      </c>
      <c r="L202" s="6"/>
    </row>
    <row r="203" spans="1:15" ht="25.5" customHeight="1">
      <c r="A203" s="25">
        <v>195</v>
      </c>
      <c r="B203" s="11" t="s">
        <v>263</v>
      </c>
      <c r="C203" s="11" t="s">
        <v>262</v>
      </c>
      <c r="D203" s="22">
        <v>6000000</v>
      </c>
      <c r="E203" s="22">
        <v>-3574802.82</v>
      </c>
      <c r="F203" s="22">
        <f t="shared" si="42"/>
        <v>2425197.1800000002</v>
      </c>
      <c r="G203" s="22">
        <f t="shared" si="32"/>
        <v>950.81000000005588</v>
      </c>
      <c r="H203" s="22">
        <v>2424246.37</v>
      </c>
      <c r="I203" s="22">
        <v>2403301.37</v>
      </c>
      <c r="J203" s="22">
        <v>2403301.37</v>
      </c>
      <c r="K203" s="22">
        <v>2403301.37</v>
      </c>
    </row>
    <row r="204" spans="1:15" ht="18.75">
      <c r="A204" s="25">
        <v>196</v>
      </c>
      <c r="B204" s="12" t="s">
        <v>264</v>
      </c>
      <c r="C204" s="12" t="s">
        <v>265</v>
      </c>
      <c r="D204" s="18">
        <f>+D205</f>
        <v>60000</v>
      </c>
      <c r="E204" s="18">
        <f t="shared" ref="E204:K204" si="46">+E205</f>
        <v>408830</v>
      </c>
      <c r="F204" s="18">
        <f t="shared" si="46"/>
        <v>468830</v>
      </c>
      <c r="G204" s="18">
        <f t="shared" si="46"/>
        <v>-1883.789999999979</v>
      </c>
      <c r="H204" s="18">
        <f t="shared" si="46"/>
        <v>470713.79</v>
      </c>
      <c r="I204" s="18">
        <f t="shared" si="46"/>
        <v>470003.79</v>
      </c>
      <c r="J204" s="18">
        <f t="shared" si="46"/>
        <v>470003.79</v>
      </c>
      <c r="K204" s="18">
        <f t="shared" si="46"/>
        <v>470003.79</v>
      </c>
    </row>
    <row r="205" spans="1:15" ht="18.75">
      <c r="A205" s="25">
        <v>197</v>
      </c>
      <c r="B205" s="11" t="s">
        <v>266</v>
      </c>
      <c r="C205" s="11" t="s">
        <v>265</v>
      </c>
      <c r="D205" s="22">
        <v>60000</v>
      </c>
      <c r="E205" s="22">
        <v>408830</v>
      </c>
      <c r="F205" s="22">
        <f>+D205+E205</f>
        <v>468830</v>
      </c>
      <c r="G205" s="22">
        <f t="shared" si="32"/>
        <v>-1883.789999999979</v>
      </c>
      <c r="H205" s="22">
        <v>470713.79</v>
      </c>
      <c r="I205" s="22">
        <v>470003.79</v>
      </c>
      <c r="J205" s="22">
        <v>470003.79</v>
      </c>
      <c r="K205" s="22">
        <v>470003.79</v>
      </c>
    </row>
    <row r="206" spans="1:15" ht="31.5">
      <c r="A206" s="25">
        <v>198</v>
      </c>
      <c r="B206" s="12" t="s">
        <v>267</v>
      </c>
      <c r="C206" s="12" t="s">
        <v>268</v>
      </c>
      <c r="D206" s="18">
        <f>+D207+D209</f>
        <v>97000</v>
      </c>
      <c r="E206" s="18">
        <v>713366.82</v>
      </c>
      <c r="F206" s="18">
        <f>+D206+E206</f>
        <v>810366.82</v>
      </c>
      <c r="G206" s="18">
        <f t="shared" ref="G206" si="47">+G207+G209</f>
        <v>17073.939999999944</v>
      </c>
      <c r="H206" s="18">
        <v>793292.88</v>
      </c>
      <c r="I206" s="18">
        <v>774795.2</v>
      </c>
      <c r="J206" s="18">
        <v>681329.34</v>
      </c>
      <c r="K206" s="18">
        <v>681329.34</v>
      </c>
    </row>
    <row r="207" spans="1:15" ht="18.75">
      <c r="A207" s="25">
        <v>199</v>
      </c>
      <c r="B207" s="12" t="s">
        <v>269</v>
      </c>
      <c r="C207" s="12" t="s">
        <v>270</v>
      </c>
      <c r="D207" s="18">
        <f>+D208</f>
        <v>0</v>
      </c>
      <c r="E207" s="18">
        <v>629216.81999999995</v>
      </c>
      <c r="F207" s="18">
        <f t="shared" ref="F207:G207" si="48">+F208</f>
        <v>629216.81999999995</v>
      </c>
      <c r="G207" s="18">
        <f t="shared" si="48"/>
        <v>79.939999999944121</v>
      </c>
      <c r="H207" s="18">
        <v>629136.88</v>
      </c>
      <c r="I207" s="18">
        <v>610639.19999999995</v>
      </c>
      <c r="J207" s="18">
        <v>517173.34</v>
      </c>
      <c r="K207" s="18">
        <v>517173.34</v>
      </c>
    </row>
    <row r="208" spans="1:15" ht="18.75">
      <c r="A208" s="25">
        <v>200</v>
      </c>
      <c r="B208" s="11" t="s">
        <v>271</v>
      </c>
      <c r="C208" s="11" t="s">
        <v>272</v>
      </c>
      <c r="D208" s="22">
        <v>0</v>
      </c>
      <c r="E208" s="22">
        <v>629216.81999999995</v>
      </c>
      <c r="F208" s="22">
        <f>+D208+E208</f>
        <v>629216.81999999995</v>
      </c>
      <c r="G208" s="22">
        <f t="shared" si="32"/>
        <v>79.939999999944121</v>
      </c>
      <c r="H208" s="22">
        <v>629136.88</v>
      </c>
      <c r="I208" s="22">
        <v>610639.19999999995</v>
      </c>
      <c r="J208" s="22">
        <v>517173.34</v>
      </c>
      <c r="K208" s="22">
        <v>517173.34</v>
      </c>
    </row>
    <row r="209" spans="1:11" ht="18.75">
      <c r="A209" s="25">
        <v>201</v>
      </c>
      <c r="B209" s="12" t="s">
        <v>273</v>
      </c>
      <c r="C209" s="12" t="s">
        <v>274</v>
      </c>
      <c r="D209" s="18">
        <f>+D210</f>
        <v>97000</v>
      </c>
      <c r="E209" s="18">
        <f t="shared" ref="E209:K209" si="49">+E210</f>
        <v>84150</v>
      </c>
      <c r="F209" s="18">
        <f t="shared" si="49"/>
        <v>181150</v>
      </c>
      <c r="G209" s="18">
        <f t="shared" si="49"/>
        <v>16994</v>
      </c>
      <c r="H209" s="18">
        <f t="shared" si="49"/>
        <v>164156</v>
      </c>
      <c r="I209" s="18">
        <f t="shared" si="49"/>
        <v>164156</v>
      </c>
      <c r="J209" s="18">
        <f t="shared" si="49"/>
        <v>164156</v>
      </c>
      <c r="K209" s="18">
        <f t="shared" si="49"/>
        <v>164156</v>
      </c>
    </row>
    <row r="210" spans="1:11" ht="18.75">
      <c r="A210" s="25">
        <v>202</v>
      </c>
      <c r="B210" s="11" t="s">
        <v>275</v>
      </c>
      <c r="C210" s="11" t="s">
        <v>274</v>
      </c>
      <c r="D210" s="22">
        <v>97000</v>
      </c>
      <c r="E210" s="22">
        <v>84150</v>
      </c>
      <c r="F210" s="22">
        <v>181150</v>
      </c>
      <c r="G210" s="22">
        <f t="shared" si="32"/>
        <v>16994</v>
      </c>
      <c r="H210" s="22">
        <v>164156</v>
      </c>
      <c r="I210" s="22">
        <v>164156</v>
      </c>
      <c r="J210" s="22">
        <v>164156</v>
      </c>
      <c r="K210" s="22">
        <v>164156</v>
      </c>
    </row>
    <row r="211" spans="1:11" ht="31.5">
      <c r="A211" s="25">
        <v>203</v>
      </c>
      <c r="B211" s="12" t="s">
        <v>276</v>
      </c>
      <c r="C211" s="12" t="s">
        <v>277</v>
      </c>
      <c r="D211" s="18">
        <f>+D212</f>
        <v>0</v>
      </c>
      <c r="E211" s="18">
        <f t="shared" ref="E211:K211" si="50">+E212</f>
        <v>14500</v>
      </c>
      <c r="F211" s="18">
        <f t="shared" si="50"/>
        <v>14500</v>
      </c>
      <c r="G211" s="18">
        <f t="shared" si="50"/>
        <v>500</v>
      </c>
      <c r="H211" s="18">
        <f t="shared" si="50"/>
        <v>14000</v>
      </c>
      <c r="I211" s="18">
        <f t="shared" si="50"/>
        <v>12319.2</v>
      </c>
      <c r="J211" s="18">
        <f t="shared" si="50"/>
        <v>12319.2</v>
      </c>
      <c r="K211" s="18">
        <f t="shared" si="50"/>
        <v>12319.2</v>
      </c>
    </row>
    <row r="212" spans="1:11" ht="31.5">
      <c r="A212" s="25">
        <v>204</v>
      </c>
      <c r="B212" s="12" t="s">
        <v>278</v>
      </c>
      <c r="C212" s="12" t="s">
        <v>279</v>
      </c>
      <c r="D212" s="18">
        <v>0</v>
      </c>
      <c r="E212" s="18">
        <f t="shared" ref="E212:K212" si="51">+E213</f>
        <v>14500</v>
      </c>
      <c r="F212" s="18">
        <f t="shared" si="51"/>
        <v>14500</v>
      </c>
      <c r="G212" s="18">
        <f t="shared" si="51"/>
        <v>500</v>
      </c>
      <c r="H212" s="18">
        <f t="shared" si="51"/>
        <v>14000</v>
      </c>
      <c r="I212" s="18">
        <f t="shared" si="51"/>
        <v>12319.2</v>
      </c>
      <c r="J212" s="18">
        <f t="shared" si="51"/>
        <v>12319.2</v>
      </c>
      <c r="K212" s="18">
        <f t="shared" si="51"/>
        <v>12319.2</v>
      </c>
    </row>
    <row r="213" spans="1:11" ht="18.75">
      <c r="A213" s="25">
        <v>205</v>
      </c>
      <c r="B213" s="11" t="s">
        <v>280</v>
      </c>
      <c r="C213" s="11" t="s">
        <v>281</v>
      </c>
      <c r="D213" s="22">
        <f>+D212</f>
        <v>0</v>
      </c>
      <c r="E213" s="22">
        <v>14500</v>
      </c>
      <c r="F213" s="22">
        <f>+D213+E213</f>
        <v>14500</v>
      </c>
      <c r="G213" s="22">
        <f t="shared" si="32"/>
        <v>500</v>
      </c>
      <c r="H213" s="22">
        <v>14000</v>
      </c>
      <c r="I213" s="22">
        <v>12319.2</v>
      </c>
      <c r="J213" s="22">
        <v>12319.2</v>
      </c>
      <c r="K213" s="22">
        <v>12319.2</v>
      </c>
    </row>
    <row r="214" spans="1:11" ht="31.5">
      <c r="A214" s="25">
        <v>206</v>
      </c>
      <c r="B214" s="12" t="s">
        <v>282</v>
      </c>
      <c r="C214" s="12" t="s">
        <v>372</v>
      </c>
      <c r="D214" s="18">
        <f>+D215+D217</f>
        <v>8400000</v>
      </c>
      <c r="E214" s="18">
        <f t="shared" ref="E214:K214" si="52">+E215+E217</f>
        <v>-8146000</v>
      </c>
      <c r="F214" s="18">
        <f t="shared" si="52"/>
        <v>254000</v>
      </c>
      <c r="G214" s="18">
        <f t="shared" si="52"/>
        <v>54000</v>
      </c>
      <c r="H214" s="18">
        <f t="shared" si="52"/>
        <v>200000</v>
      </c>
      <c r="I214" s="18">
        <f t="shared" si="52"/>
        <v>159300</v>
      </c>
      <c r="J214" s="18">
        <f t="shared" si="52"/>
        <v>159300</v>
      </c>
      <c r="K214" s="18">
        <f t="shared" si="52"/>
        <v>159300</v>
      </c>
    </row>
    <row r="215" spans="1:11" ht="18.75">
      <c r="A215" s="25">
        <v>207</v>
      </c>
      <c r="B215" s="12" t="s">
        <v>284</v>
      </c>
      <c r="C215" s="12" t="s">
        <v>285</v>
      </c>
      <c r="D215" s="18">
        <v>8000000</v>
      </c>
      <c r="E215" s="18">
        <v>-8000000</v>
      </c>
      <c r="F215" s="18">
        <f>+D215+E215</f>
        <v>0</v>
      </c>
      <c r="G215" s="18">
        <f t="shared" si="32"/>
        <v>0</v>
      </c>
      <c r="H215" s="18">
        <v>0</v>
      </c>
      <c r="I215" s="18">
        <v>0</v>
      </c>
      <c r="J215" s="18">
        <v>0</v>
      </c>
      <c r="K215" s="18">
        <v>0</v>
      </c>
    </row>
    <row r="216" spans="1:11" ht="18.75">
      <c r="A216" s="25">
        <v>208</v>
      </c>
      <c r="B216" s="11" t="s">
        <v>286</v>
      </c>
      <c r="C216" s="11" t="s">
        <v>285</v>
      </c>
      <c r="D216" s="22">
        <v>8000000</v>
      </c>
      <c r="E216" s="22">
        <v>-8000000</v>
      </c>
      <c r="F216" s="22">
        <f>+D216+E216</f>
        <v>0</v>
      </c>
      <c r="G216" s="22">
        <f t="shared" si="32"/>
        <v>0</v>
      </c>
      <c r="H216" s="22">
        <v>0</v>
      </c>
      <c r="I216" s="22">
        <v>0</v>
      </c>
      <c r="J216" s="22">
        <v>0</v>
      </c>
      <c r="K216" s="22">
        <v>0</v>
      </c>
    </row>
    <row r="217" spans="1:11" ht="18.75">
      <c r="A217" s="25">
        <v>209</v>
      </c>
      <c r="B217" s="12" t="s">
        <v>287</v>
      </c>
      <c r="C217" s="12" t="s">
        <v>288</v>
      </c>
      <c r="D217" s="18">
        <v>400000</v>
      </c>
      <c r="E217" s="18">
        <v>-146000</v>
      </c>
      <c r="F217" s="18">
        <v>254000</v>
      </c>
      <c r="G217" s="18">
        <f t="shared" si="32"/>
        <v>54000</v>
      </c>
      <c r="H217" s="18">
        <v>200000</v>
      </c>
      <c r="I217" s="18">
        <v>159300</v>
      </c>
      <c r="J217" s="18">
        <v>159300</v>
      </c>
      <c r="K217" s="18">
        <v>159300</v>
      </c>
    </row>
    <row r="218" spans="1:11" ht="18.75">
      <c r="A218" s="25">
        <v>210</v>
      </c>
      <c r="B218" s="11" t="s">
        <v>289</v>
      </c>
      <c r="C218" s="11" t="s">
        <v>288</v>
      </c>
      <c r="D218" s="22">
        <v>400000</v>
      </c>
      <c r="E218" s="22">
        <v>-154000</v>
      </c>
      <c r="F218" s="22">
        <f>+D218+E218</f>
        <v>246000</v>
      </c>
      <c r="G218" s="22">
        <f t="shared" si="32"/>
        <v>46000</v>
      </c>
      <c r="H218" s="22">
        <v>200000</v>
      </c>
      <c r="I218" s="22">
        <v>159300</v>
      </c>
      <c r="J218" s="22">
        <v>159300</v>
      </c>
      <c r="K218" s="22">
        <v>159300</v>
      </c>
    </row>
    <row r="219" spans="1:11" ht="31.5">
      <c r="A219" s="25">
        <v>211</v>
      </c>
      <c r="B219" s="12" t="s">
        <v>290</v>
      </c>
      <c r="C219" s="12" t="s">
        <v>291</v>
      </c>
      <c r="D219" s="18">
        <v>12736000</v>
      </c>
      <c r="E219" s="18">
        <v>-11737000</v>
      </c>
      <c r="F219" s="18">
        <v>999000</v>
      </c>
      <c r="G219" s="18">
        <f t="shared" si="32"/>
        <v>275970.01</v>
      </c>
      <c r="H219" s="18">
        <v>723029.99</v>
      </c>
      <c r="I219" s="18">
        <v>615269.59</v>
      </c>
      <c r="J219" s="18">
        <v>159064</v>
      </c>
      <c r="K219" s="18">
        <v>159064</v>
      </c>
    </row>
    <row r="220" spans="1:11" ht="18.75">
      <c r="A220" s="25">
        <v>212</v>
      </c>
      <c r="B220" s="12" t="s">
        <v>292</v>
      </c>
      <c r="C220" s="12" t="s">
        <v>293</v>
      </c>
      <c r="D220" s="18">
        <v>2900000</v>
      </c>
      <c r="E220" s="18">
        <v>-2900000</v>
      </c>
      <c r="F220" s="18">
        <f>+D220+E220</f>
        <v>0</v>
      </c>
      <c r="G220" s="18">
        <f t="shared" si="32"/>
        <v>0</v>
      </c>
      <c r="H220" s="18">
        <v>0</v>
      </c>
      <c r="I220" s="18">
        <v>0</v>
      </c>
      <c r="J220" s="18">
        <v>0</v>
      </c>
      <c r="K220" s="18">
        <v>0</v>
      </c>
    </row>
    <row r="221" spans="1:11" ht="18.75">
      <c r="A221" s="25">
        <v>213</v>
      </c>
      <c r="B221" s="11" t="s">
        <v>294</v>
      </c>
      <c r="C221" s="11" t="s">
        <v>293</v>
      </c>
      <c r="D221" s="22">
        <v>2900000</v>
      </c>
      <c r="E221" s="22">
        <v>-2900000</v>
      </c>
      <c r="F221" s="22">
        <f>+D221+E221</f>
        <v>0</v>
      </c>
      <c r="G221" s="22">
        <f t="shared" si="32"/>
        <v>0</v>
      </c>
      <c r="H221" s="22">
        <v>0</v>
      </c>
      <c r="I221" s="22">
        <v>0</v>
      </c>
      <c r="J221" s="22">
        <v>0</v>
      </c>
      <c r="K221" s="22">
        <v>0</v>
      </c>
    </row>
    <row r="222" spans="1:11" ht="18.75">
      <c r="A222" s="25">
        <v>214</v>
      </c>
      <c r="B222" s="12" t="s">
        <v>295</v>
      </c>
      <c r="C222" s="12" t="s">
        <v>296</v>
      </c>
      <c r="D222" s="18">
        <f>+D223</f>
        <v>150000</v>
      </c>
      <c r="E222" s="18">
        <f t="shared" ref="E222:K222" si="53">+E223</f>
        <v>786000</v>
      </c>
      <c r="F222" s="18">
        <f t="shared" si="53"/>
        <v>936000</v>
      </c>
      <c r="G222" s="18">
        <f t="shared" si="53"/>
        <v>44038.900000000023</v>
      </c>
      <c r="H222" s="18">
        <f t="shared" si="53"/>
        <v>891961.1</v>
      </c>
      <c r="I222" s="18">
        <f t="shared" si="53"/>
        <v>891025.1</v>
      </c>
      <c r="J222" s="18">
        <f t="shared" si="53"/>
        <v>891025.1</v>
      </c>
      <c r="K222" s="18">
        <f t="shared" si="53"/>
        <v>891025.1</v>
      </c>
    </row>
    <row r="223" spans="1:11" ht="18.75">
      <c r="A223" s="25">
        <v>215</v>
      </c>
      <c r="B223" s="11" t="s">
        <v>297</v>
      </c>
      <c r="C223" s="11" t="s">
        <v>296</v>
      </c>
      <c r="D223" s="22">
        <v>150000</v>
      </c>
      <c r="E223" s="22">
        <v>786000</v>
      </c>
      <c r="F223" s="22">
        <f>+D223+E223</f>
        <v>936000</v>
      </c>
      <c r="G223" s="22">
        <f t="shared" si="32"/>
        <v>44038.900000000023</v>
      </c>
      <c r="H223" s="22">
        <v>891961.1</v>
      </c>
      <c r="I223" s="22">
        <v>891025.1</v>
      </c>
      <c r="J223" s="22">
        <v>891025.1</v>
      </c>
      <c r="K223" s="22">
        <v>891025.1</v>
      </c>
    </row>
    <row r="224" spans="1:11" ht="31.5">
      <c r="A224" s="25">
        <v>216</v>
      </c>
      <c r="B224" s="12" t="s">
        <v>298</v>
      </c>
      <c r="C224" s="12" t="s">
        <v>299</v>
      </c>
      <c r="D224" s="18">
        <f>+D225</f>
        <v>186000</v>
      </c>
      <c r="E224" s="18">
        <f t="shared" ref="E224:K224" si="54">+E225</f>
        <v>62500</v>
      </c>
      <c r="F224" s="18">
        <f t="shared" si="54"/>
        <v>248500</v>
      </c>
      <c r="G224" s="18">
        <f t="shared" si="54"/>
        <v>248316.84</v>
      </c>
      <c r="H224" s="18">
        <f t="shared" si="54"/>
        <v>248316.84</v>
      </c>
      <c r="I224" s="18">
        <f t="shared" si="54"/>
        <v>248316.84</v>
      </c>
      <c r="J224" s="18">
        <f t="shared" si="54"/>
        <v>248316.84</v>
      </c>
      <c r="K224" s="18">
        <f t="shared" si="54"/>
        <v>248316.84</v>
      </c>
    </row>
    <row r="225" spans="1:11" ht="30">
      <c r="A225" s="25">
        <v>217</v>
      </c>
      <c r="B225" s="11" t="s">
        <v>300</v>
      </c>
      <c r="C225" s="11" t="s">
        <v>299</v>
      </c>
      <c r="D225" s="22">
        <v>186000</v>
      </c>
      <c r="E225" s="22">
        <v>62500</v>
      </c>
      <c r="F225" s="22">
        <f>+D225+E225</f>
        <v>248500</v>
      </c>
      <c r="G225" s="22">
        <v>248316.84</v>
      </c>
      <c r="H225" s="22">
        <v>248316.84</v>
      </c>
      <c r="I225" s="22">
        <v>248316.84</v>
      </c>
      <c r="J225" s="22">
        <v>248316.84</v>
      </c>
      <c r="K225" s="22">
        <v>248316.84</v>
      </c>
    </row>
    <row r="226" spans="1:11" ht="18.75">
      <c r="A226" s="25">
        <v>218</v>
      </c>
      <c r="B226" s="12" t="s">
        <v>301</v>
      </c>
      <c r="C226" s="12" t="s">
        <v>302</v>
      </c>
      <c r="D226" s="18">
        <f>+D227</f>
        <v>9000000</v>
      </c>
      <c r="E226" s="18">
        <v>-6043000</v>
      </c>
      <c r="F226" s="18">
        <f>+D226+E226</f>
        <v>2957000</v>
      </c>
      <c r="G226" s="18">
        <f t="shared" ref="G226:K226" si="55">+G227</f>
        <v>1381.5299999997951</v>
      </c>
      <c r="H226" s="18">
        <f t="shared" si="55"/>
        <v>2955618.47</v>
      </c>
      <c r="I226" s="18">
        <f t="shared" si="55"/>
        <v>2955618.47</v>
      </c>
      <c r="J226" s="18">
        <f t="shared" si="55"/>
        <v>2955618.47</v>
      </c>
      <c r="K226" s="18">
        <f t="shared" si="55"/>
        <v>2955618.47</v>
      </c>
    </row>
    <row r="227" spans="1:11" ht="18.75">
      <c r="A227" s="25">
        <v>219</v>
      </c>
      <c r="B227" s="11" t="s">
        <v>303</v>
      </c>
      <c r="C227" s="11" t="s">
        <v>302</v>
      </c>
      <c r="D227" s="22">
        <v>9000000</v>
      </c>
      <c r="E227" s="22">
        <v>-6043000</v>
      </c>
      <c r="F227" s="22">
        <f>+D227+E227</f>
        <v>2957000</v>
      </c>
      <c r="G227" s="22">
        <f t="shared" si="32"/>
        <v>1381.5299999997951</v>
      </c>
      <c r="H227" s="22">
        <v>2955618.47</v>
      </c>
      <c r="I227" s="22">
        <v>2955618.47</v>
      </c>
      <c r="J227" s="22">
        <v>2955618.47</v>
      </c>
      <c r="K227" s="22">
        <v>2955618.47</v>
      </c>
    </row>
    <row r="228" spans="1:11" ht="18.75">
      <c r="A228" s="25">
        <v>220</v>
      </c>
      <c r="B228" s="12" t="s">
        <v>304</v>
      </c>
      <c r="C228" s="12" t="s">
        <v>305</v>
      </c>
      <c r="D228" s="18">
        <f>+D229</f>
        <v>0</v>
      </c>
      <c r="E228" s="18">
        <v>17000</v>
      </c>
      <c r="F228" s="18">
        <f>+D229+E229</f>
        <v>17000</v>
      </c>
      <c r="G228" s="18">
        <f t="shared" si="32"/>
        <v>244.33000000000175</v>
      </c>
      <c r="H228" s="18">
        <v>16755.669999999998</v>
      </c>
      <c r="I228" s="18">
        <v>15630.16</v>
      </c>
      <c r="J228" s="18">
        <v>13105.67</v>
      </c>
      <c r="K228" s="18">
        <v>13105.67</v>
      </c>
    </row>
    <row r="229" spans="1:11" ht="18.75">
      <c r="A229" s="25">
        <v>221</v>
      </c>
      <c r="B229" s="11" t="s">
        <v>306</v>
      </c>
      <c r="C229" s="11" t="s">
        <v>305</v>
      </c>
      <c r="D229" s="22">
        <v>0</v>
      </c>
      <c r="E229" s="22">
        <v>17000</v>
      </c>
      <c r="F229" s="22">
        <f>+D229+E229</f>
        <v>17000</v>
      </c>
      <c r="G229" s="22">
        <f t="shared" si="32"/>
        <v>244.33000000000175</v>
      </c>
      <c r="H229" s="22">
        <v>16755.669999999998</v>
      </c>
      <c r="I229" s="22">
        <v>15630.16</v>
      </c>
      <c r="J229" s="22">
        <v>13105.67</v>
      </c>
      <c r="K229" s="22">
        <v>13105.67</v>
      </c>
    </row>
    <row r="230" spans="1:11" ht="18.75">
      <c r="A230" s="25">
        <v>222</v>
      </c>
      <c r="B230" s="12" t="s">
        <v>307</v>
      </c>
      <c r="C230" s="12" t="s">
        <v>308</v>
      </c>
      <c r="D230" s="18">
        <f>+D231</f>
        <v>500000</v>
      </c>
      <c r="E230" s="18">
        <v>-497700</v>
      </c>
      <c r="F230" s="18">
        <f t="shared" ref="F230:K230" si="56">+F231</f>
        <v>2300</v>
      </c>
      <c r="G230" s="18">
        <f t="shared" si="56"/>
        <v>2300</v>
      </c>
      <c r="H230" s="18">
        <f t="shared" si="56"/>
        <v>0</v>
      </c>
      <c r="I230" s="18">
        <f t="shared" si="56"/>
        <v>0</v>
      </c>
      <c r="J230" s="18">
        <f t="shared" si="56"/>
        <v>0</v>
      </c>
      <c r="K230" s="18">
        <f t="shared" si="56"/>
        <v>0</v>
      </c>
    </row>
    <row r="231" spans="1:11" ht="18.75">
      <c r="A231" s="25">
        <v>223</v>
      </c>
      <c r="B231" s="11" t="s">
        <v>309</v>
      </c>
      <c r="C231" s="11" t="s">
        <v>308</v>
      </c>
      <c r="D231" s="22">
        <v>500000</v>
      </c>
      <c r="E231" s="22">
        <v>-497700</v>
      </c>
      <c r="F231" s="22">
        <f>+D231+E231</f>
        <v>2300</v>
      </c>
      <c r="G231" s="22">
        <f t="shared" si="32"/>
        <v>2300</v>
      </c>
      <c r="H231" s="22">
        <v>0</v>
      </c>
      <c r="I231" s="22">
        <v>0</v>
      </c>
      <c r="J231" s="22">
        <v>0</v>
      </c>
      <c r="K231" s="22">
        <v>0</v>
      </c>
    </row>
    <row r="232" spans="1:11" ht="18.75">
      <c r="A232" s="25">
        <v>224</v>
      </c>
      <c r="B232" s="12" t="s">
        <v>310</v>
      </c>
      <c r="C232" s="12" t="s">
        <v>311</v>
      </c>
      <c r="D232" s="18">
        <v>60762</v>
      </c>
      <c r="E232" s="18">
        <v>69238</v>
      </c>
      <c r="F232" s="18">
        <v>130000</v>
      </c>
      <c r="G232" s="18">
        <f>+G233</f>
        <v>25751.339999999997</v>
      </c>
      <c r="H232" s="18">
        <f t="shared" ref="H232" si="57">+H233</f>
        <v>104248.66</v>
      </c>
      <c r="I232" s="18">
        <f t="shared" ref="I232" si="58">+I233</f>
        <v>91635.04</v>
      </c>
      <c r="J232" s="18">
        <f t="shared" ref="J232" si="59">+J233</f>
        <v>91635.04</v>
      </c>
      <c r="K232" s="18">
        <f t="shared" ref="K232" si="60">+K233</f>
        <v>91635.04</v>
      </c>
    </row>
    <row r="233" spans="1:11" ht="18.75">
      <c r="A233" s="25">
        <v>225</v>
      </c>
      <c r="B233" s="12" t="s">
        <v>312</v>
      </c>
      <c r="C233" s="12" t="s">
        <v>313</v>
      </c>
      <c r="D233" s="18">
        <v>60762</v>
      </c>
      <c r="E233" s="18">
        <v>69238</v>
      </c>
      <c r="F233" s="18">
        <v>130000</v>
      </c>
      <c r="G233" s="18">
        <f>+G234</f>
        <v>25751.339999999997</v>
      </c>
      <c r="H233" s="18">
        <v>104248.66</v>
      </c>
      <c r="I233" s="18">
        <f t="shared" ref="I233:K233" si="61">+I234</f>
        <v>91635.04</v>
      </c>
      <c r="J233" s="18">
        <f t="shared" si="61"/>
        <v>91635.04</v>
      </c>
      <c r="K233" s="18">
        <f t="shared" si="61"/>
        <v>91635.04</v>
      </c>
    </row>
    <row r="234" spans="1:11" ht="18.75">
      <c r="A234" s="25">
        <v>226</v>
      </c>
      <c r="B234" s="11" t="s">
        <v>314</v>
      </c>
      <c r="C234" s="11" t="s">
        <v>313</v>
      </c>
      <c r="D234" s="22">
        <v>60762</v>
      </c>
      <c r="E234" s="22">
        <v>69238</v>
      </c>
      <c r="F234" s="22">
        <v>130000</v>
      </c>
      <c r="G234" s="22">
        <f t="shared" si="32"/>
        <v>25751.339999999997</v>
      </c>
      <c r="H234" s="22">
        <v>104248.66</v>
      </c>
      <c r="I234" s="22">
        <v>91635.04</v>
      </c>
      <c r="J234" s="22">
        <v>91635.04</v>
      </c>
      <c r="K234" s="22">
        <v>91635.04</v>
      </c>
    </row>
    <row r="235" spans="1:11" ht="18.75">
      <c r="A235" s="25">
        <v>227</v>
      </c>
      <c r="B235" s="12" t="s">
        <v>315</v>
      </c>
      <c r="C235" s="12" t="s">
        <v>316</v>
      </c>
      <c r="D235" s="18">
        <f>+D236+D238+D240</f>
        <v>4510000</v>
      </c>
      <c r="E235" s="18">
        <v>-3765864</v>
      </c>
      <c r="F235" s="18">
        <v>744136</v>
      </c>
      <c r="G235" s="18">
        <f t="shared" ref="G235:K235" si="62">+G236+G238+G240</f>
        <v>65141</v>
      </c>
      <c r="H235" s="18">
        <f t="shared" si="62"/>
        <v>678995</v>
      </c>
      <c r="I235" s="18">
        <f t="shared" si="62"/>
        <v>678995</v>
      </c>
      <c r="J235" s="18">
        <f t="shared" si="62"/>
        <v>678995</v>
      </c>
      <c r="K235" s="18">
        <f t="shared" si="62"/>
        <v>678995</v>
      </c>
    </row>
    <row r="236" spans="1:11" ht="18.75">
      <c r="A236" s="25">
        <v>228</v>
      </c>
      <c r="B236" s="12" t="s">
        <v>317</v>
      </c>
      <c r="C236" s="12" t="s">
        <v>318</v>
      </c>
      <c r="D236" s="18">
        <f>+D237</f>
        <v>350000</v>
      </c>
      <c r="E236" s="18">
        <f t="shared" ref="E236:K236" si="63">+E237</f>
        <v>-349500</v>
      </c>
      <c r="F236" s="18">
        <f t="shared" si="63"/>
        <v>500</v>
      </c>
      <c r="G236" s="18">
        <f t="shared" si="63"/>
        <v>500</v>
      </c>
      <c r="H236" s="18">
        <f t="shared" si="63"/>
        <v>0</v>
      </c>
      <c r="I236" s="18">
        <f t="shared" si="63"/>
        <v>0</v>
      </c>
      <c r="J236" s="18">
        <f t="shared" si="63"/>
        <v>0</v>
      </c>
      <c r="K236" s="18">
        <f t="shared" si="63"/>
        <v>0</v>
      </c>
    </row>
    <row r="237" spans="1:11" ht="18.75">
      <c r="A237" s="25">
        <v>229</v>
      </c>
      <c r="B237" s="11" t="s">
        <v>319</v>
      </c>
      <c r="C237" s="11" t="s">
        <v>318</v>
      </c>
      <c r="D237" s="22">
        <v>350000</v>
      </c>
      <c r="E237" s="22">
        <v>-349500</v>
      </c>
      <c r="F237" s="22">
        <f>+D237+E237</f>
        <v>500</v>
      </c>
      <c r="G237" s="22">
        <f t="shared" ref="G237:G271" si="64">+F237-H237</f>
        <v>500</v>
      </c>
      <c r="H237" s="22">
        <v>0</v>
      </c>
      <c r="I237" s="22">
        <v>0</v>
      </c>
      <c r="J237" s="22">
        <v>0</v>
      </c>
      <c r="K237" s="22">
        <v>0</v>
      </c>
    </row>
    <row r="238" spans="1:11" ht="18.75">
      <c r="A238" s="25">
        <v>230</v>
      </c>
      <c r="B238" s="12" t="s">
        <v>320</v>
      </c>
      <c r="C238" s="12" t="s">
        <v>321</v>
      </c>
      <c r="D238" s="18">
        <f>+D239</f>
        <v>200000</v>
      </c>
      <c r="E238" s="18">
        <f t="shared" ref="E238:K238" si="65">+E239</f>
        <v>538636</v>
      </c>
      <c r="F238" s="18">
        <f>+D238+E238</f>
        <v>738636</v>
      </c>
      <c r="G238" s="18">
        <f t="shared" si="65"/>
        <v>59641</v>
      </c>
      <c r="H238" s="18">
        <f t="shared" si="65"/>
        <v>678995</v>
      </c>
      <c r="I238" s="18">
        <f t="shared" si="65"/>
        <v>678995</v>
      </c>
      <c r="J238" s="18">
        <f t="shared" si="65"/>
        <v>678995</v>
      </c>
      <c r="K238" s="18">
        <f t="shared" si="65"/>
        <v>678995</v>
      </c>
    </row>
    <row r="239" spans="1:11" ht="18.75">
      <c r="A239" s="25">
        <v>231</v>
      </c>
      <c r="B239" s="11" t="s">
        <v>322</v>
      </c>
      <c r="C239" s="11" t="s">
        <v>323</v>
      </c>
      <c r="D239" s="22">
        <v>200000</v>
      </c>
      <c r="E239" s="22">
        <v>538636</v>
      </c>
      <c r="F239" s="22">
        <f>+D239+E239</f>
        <v>738636</v>
      </c>
      <c r="G239" s="22">
        <f t="shared" si="64"/>
        <v>59641</v>
      </c>
      <c r="H239" s="22">
        <v>678995</v>
      </c>
      <c r="I239" s="22">
        <v>678995</v>
      </c>
      <c r="J239" s="22">
        <v>678995</v>
      </c>
      <c r="K239" s="22">
        <v>678995</v>
      </c>
    </row>
    <row r="240" spans="1:11" ht="18.75">
      <c r="A240" s="25">
        <v>232</v>
      </c>
      <c r="B240" s="12" t="s">
        <v>324</v>
      </c>
      <c r="C240" s="12" t="s">
        <v>325</v>
      </c>
      <c r="D240" s="18">
        <f>+D241</f>
        <v>3960000</v>
      </c>
      <c r="E240" s="18">
        <f t="shared" ref="E240:K240" si="66">+E241</f>
        <v>-3955000</v>
      </c>
      <c r="F240" s="18">
        <f t="shared" si="66"/>
        <v>5000</v>
      </c>
      <c r="G240" s="18">
        <f t="shared" si="66"/>
        <v>5000</v>
      </c>
      <c r="H240" s="18">
        <f t="shared" si="66"/>
        <v>0</v>
      </c>
      <c r="I240" s="18">
        <f t="shared" si="66"/>
        <v>0</v>
      </c>
      <c r="J240" s="18">
        <f t="shared" si="66"/>
        <v>0</v>
      </c>
      <c r="K240" s="18">
        <f t="shared" si="66"/>
        <v>0</v>
      </c>
    </row>
    <row r="241" spans="1:11" ht="18.75">
      <c r="A241" s="25">
        <v>233</v>
      </c>
      <c r="B241" s="11" t="s">
        <v>326</v>
      </c>
      <c r="C241" s="11" t="s">
        <v>325</v>
      </c>
      <c r="D241" s="22">
        <v>3960000</v>
      </c>
      <c r="E241" s="22">
        <v>-3955000</v>
      </c>
      <c r="F241" s="22">
        <f>+D241+E241</f>
        <v>5000</v>
      </c>
      <c r="G241" s="22">
        <f t="shared" si="64"/>
        <v>5000</v>
      </c>
      <c r="H241" s="22">
        <v>0</v>
      </c>
      <c r="I241" s="22">
        <v>0</v>
      </c>
      <c r="J241" s="22">
        <v>0</v>
      </c>
      <c r="K241" s="22">
        <v>0</v>
      </c>
    </row>
    <row r="242" spans="1:11" ht="18.75">
      <c r="A242" s="25">
        <v>234</v>
      </c>
      <c r="B242" s="15">
        <v>2.7</v>
      </c>
      <c r="C242" s="12" t="s">
        <v>327</v>
      </c>
      <c r="D242" s="18">
        <v>0</v>
      </c>
      <c r="E242" s="18">
        <v>2277500</v>
      </c>
      <c r="F242" s="18">
        <v>2277500</v>
      </c>
      <c r="G242" s="18">
        <f>+F242-H242</f>
        <v>358.70000000018626</v>
      </c>
      <c r="H242" s="18">
        <v>2277141.2999999998</v>
      </c>
      <c r="I242" s="18">
        <v>1808280.54</v>
      </c>
      <c r="J242" s="18">
        <v>1808280.54</v>
      </c>
      <c r="K242" s="18">
        <v>1808280.54</v>
      </c>
    </row>
    <row r="243" spans="1:11" ht="18.75">
      <c r="A243" s="25">
        <v>235</v>
      </c>
      <c r="B243" s="12" t="s">
        <v>328</v>
      </c>
      <c r="C243" s="12" t="s">
        <v>329</v>
      </c>
      <c r="D243" s="18">
        <v>0</v>
      </c>
      <c r="E243" s="18">
        <v>2277500</v>
      </c>
      <c r="F243" s="18">
        <v>2277500</v>
      </c>
      <c r="G243" s="18">
        <f t="shared" ref="G243:G245" si="67">+F243-H243</f>
        <v>358.70000000018626</v>
      </c>
      <c r="H243" s="18">
        <v>2277141.2999999998</v>
      </c>
      <c r="I243" s="18">
        <v>1808280.54</v>
      </c>
      <c r="J243" s="18">
        <v>1808280.54</v>
      </c>
      <c r="K243" s="18">
        <v>1808280.54</v>
      </c>
    </row>
    <row r="244" spans="1:11" ht="18.75">
      <c r="A244" s="25">
        <v>236</v>
      </c>
      <c r="B244" s="12" t="s">
        <v>330</v>
      </c>
      <c r="C244" s="12" t="s">
        <v>331</v>
      </c>
      <c r="D244" s="18">
        <v>0</v>
      </c>
      <c r="E244" s="18">
        <v>2277500</v>
      </c>
      <c r="F244" s="18">
        <v>2277500</v>
      </c>
      <c r="G244" s="18">
        <f t="shared" si="67"/>
        <v>358.70000000018626</v>
      </c>
      <c r="H244" s="18">
        <v>2277141.2999999998</v>
      </c>
      <c r="I244" s="18">
        <v>1808280.54</v>
      </c>
      <c r="J244" s="18">
        <v>1808280.54</v>
      </c>
      <c r="K244" s="18">
        <v>1808280.54</v>
      </c>
    </row>
    <row r="245" spans="1:11" ht="18.75">
      <c r="A245" s="25">
        <v>237</v>
      </c>
      <c r="B245" s="11" t="s">
        <v>332</v>
      </c>
      <c r="C245" s="11" t="s">
        <v>331</v>
      </c>
      <c r="D245" s="22">
        <v>0</v>
      </c>
      <c r="E245" s="22">
        <v>2277500</v>
      </c>
      <c r="F245" s="22">
        <v>2277500</v>
      </c>
      <c r="G245" s="22">
        <f t="shared" si="67"/>
        <v>358.70000000018626</v>
      </c>
      <c r="H245" s="22">
        <v>2277141.2999999998</v>
      </c>
      <c r="I245" s="22">
        <v>1808280.54</v>
      </c>
      <c r="J245" s="22">
        <v>1808280.54</v>
      </c>
      <c r="K245" s="22">
        <v>1808280.54</v>
      </c>
    </row>
    <row r="246" spans="1:11" ht="16.5" customHeight="1">
      <c r="A246" s="25">
        <v>238</v>
      </c>
      <c r="B246" s="32" t="s">
        <v>333</v>
      </c>
      <c r="C246" s="32"/>
      <c r="D246" s="18">
        <v>0</v>
      </c>
      <c r="E246" s="18">
        <v>47303584</v>
      </c>
      <c r="F246" s="18">
        <v>47303584</v>
      </c>
      <c r="G246" s="18">
        <f t="shared" si="64"/>
        <v>20400731.010000002</v>
      </c>
      <c r="H246" s="18">
        <v>26902852.989999998</v>
      </c>
      <c r="I246" s="18">
        <v>26902852.989999998</v>
      </c>
      <c r="J246" s="18">
        <v>26782852.989999998</v>
      </c>
      <c r="K246" s="18">
        <v>26782852.989999998</v>
      </c>
    </row>
    <row r="247" spans="1:11" ht="18.75">
      <c r="A247" s="25">
        <v>239</v>
      </c>
      <c r="B247" s="15">
        <v>2.2000000000000002</v>
      </c>
      <c r="C247" s="12" t="s">
        <v>24</v>
      </c>
      <c r="D247" s="18">
        <v>0</v>
      </c>
      <c r="E247" s="18">
        <v>12610921.33</v>
      </c>
      <c r="F247" s="18">
        <v>12610921.33</v>
      </c>
      <c r="G247" s="18">
        <f t="shared" si="64"/>
        <v>12490921.33</v>
      </c>
      <c r="H247" s="18">
        <v>120000</v>
      </c>
      <c r="I247" s="18">
        <v>120000</v>
      </c>
      <c r="J247" s="18">
        <v>0</v>
      </c>
      <c r="K247" s="18">
        <v>0</v>
      </c>
    </row>
    <row r="248" spans="1:11" ht="31.5">
      <c r="A248" s="25">
        <v>240</v>
      </c>
      <c r="B248" s="12" t="s">
        <v>90</v>
      </c>
      <c r="C248" s="12" t="s">
        <v>91</v>
      </c>
      <c r="D248" s="18">
        <v>0</v>
      </c>
      <c r="E248" s="18">
        <v>12610921.33</v>
      </c>
      <c r="F248" s="18">
        <v>12610921.33</v>
      </c>
      <c r="G248" s="18">
        <f t="shared" si="64"/>
        <v>12490921.33</v>
      </c>
      <c r="H248" s="18">
        <v>120000</v>
      </c>
      <c r="I248" s="18">
        <v>120000</v>
      </c>
      <c r="J248" s="18">
        <v>0</v>
      </c>
      <c r="K248" s="18">
        <v>0</v>
      </c>
    </row>
    <row r="249" spans="1:11" ht="18.75">
      <c r="A249" s="25">
        <v>241</v>
      </c>
      <c r="B249" s="12" t="s">
        <v>105</v>
      </c>
      <c r="C249" s="12" t="s">
        <v>106</v>
      </c>
      <c r="D249" s="18">
        <f>+D250+D251+D252+D253+D254</f>
        <v>0</v>
      </c>
      <c r="E249" s="18">
        <f t="shared" ref="E249:K249" si="68">+E250+E251+E252+E253+E254</f>
        <v>1920000</v>
      </c>
      <c r="F249" s="18">
        <v>1920000</v>
      </c>
      <c r="G249" s="18">
        <f>+E249-H249</f>
        <v>381380</v>
      </c>
      <c r="H249" s="18">
        <f t="shared" si="68"/>
        <v>1538620</v>
      </c>
      <c r="I249" s="18">
        <f t="shared" si="68"/>
        <v>1408818.82</v>
      </c>
      <c r="J249" s="18">
        <f t="shared" si="68"/>
        <v>1324218.82</v>
      </c>
      <c r="K249" s="18">
        <f t="shared" si="68"/>
        <v>1324218.82</v>
      </c>
    </row>
    <row r="250" spans="1:11" ht="18.75">
      <c r="A250" s="25">
        <v>242</v>
      </c>
      <c r="B250" s="11" t="s">
        <v>334</v>
      </c>
      <c r="C250" s="11" t="s">
        <v>335</v>
      </c>
      <c r="D250" s="22">
        <v>0</v>
      </c>
      <c r="E250" s="22">
        <v>1200000</v>
      </c>
      <c r="F250" s="22">
        <f>+D250+E250</f>
        <v>1200000</v>
      </c>
      <c r="G250" s="22">
        <f t="shared" si="64"/>
        <v>970200</v>
      </c>
      <c r="H250" s="22">
        <v>229800</v>
      </c>
      <c r="I250" s="22">
        <v>99998.82</v>
      </c>
      <c r="J250" s="22">
        <v>99998.82</v>
      </c>
      <c r="K250" s="22">
        <v>99998.82</v>
      </c>
    </row>
    <row r="251" spans="1:11" ht="18.75">
      <c r="A251" s="25">
        <v>243</v>
      </c>
      <c r="B251" s="11" t="s">
        <v>336</v>
      </c>
      <c r="C251" s="11" t="s">
        <v>337</v>
      </c>
      <c r="D251" s="22">
        <v>0</v>
      </c>
      <c r="E251" s="22">
        <v>120000</v>
      </c>
      <c r="F251" s="22">
        <f t="shared" ref="F251:F253" si="69">+D251+E251</f>
        <v>120000</v>
      </c>
      <c r="G251" s="22">
        <v>120000</v>
      </c>
      <c r="H251" s="22">
        <v>120000</v>
      </c>
      <c r="I251" s="22">
        <v>120000</v>
      </c>
      <c r="J251" s="22">
        <v>35400</v>
      </c>
      <c r="K251" s="22">
        <v>35400</v>
      </c>
    </row>
    <row r="252" spans="1:11" ht="18.75">
      <c r="A252" s="25">
        <v>244</v>
      </c>
      <c r="B252" s="11" t="s">
        <v>107</v>
      </c>
      <c r="C252" s="11" t="s">
        <v>108</v>
      </c>
      <c r="D252" s="22">
        <v>0</v>
      </c>
      <c r="E252" s="22">
        <v>600000</v>
      </c>
      <c r="F252" s="22">
        <f t="shared" si="69"/>
        <v>600000</v>
      </c>
      <c r="G252" s="22">
        <v>600000</v>
      </c>
      <c r="H252" s="22">
        <v>600000</v>
      </c>
      <c r="I252" s="22">
        <v>600000</v>
      </c>
      <c r="J252" s="22">
        <v>600000</v>
      </c>
      <c r="K252" s="22">
        <v>600000</v>
      </c>
    </row>
    <row r="253" spans="1:11" ht="18.75">
      <c r="A253" s="25">
        <v>245</v>
      </c>
      <c r="B253" s="11" t="s">
        <v>338</v>
      </c>
      <c r="C253" s="11" t="s">
        <v>339</v>
      </c>
      <c r="D253" s="22">
        <v>0</v>
      </c>
      <c r="E253" s="22">
        <v>0</v>
      </c>
      <c r="F253" s="22">
        <f t="shared" si="69"/>
        <v>0</v>
      </c>
      <c r="G253" s="22">
        <f t="shared" si="64"/>
        <v>0</v>
      </c>
      <c r="H253" s="22">
        <v>0</v>
      </c>
      <c r="I253" s="22">
        <v>0</v>
      </c>
      <c r="J253" s="22">
        <v>0</v>
      </c>
      <c r="K253" s="22">
        <v>0</v>
      </c>
    </row>
    <row r="254" spans="1:11" ht="18.75">
      <c r="A254" s="25">
        <v>246</v>
      </c>
      <c r="B254" s="11" t="s">
        <v>109</v>
      </c>
      <c r="C254" s="11" t="s">
        <v>110</v>
      </c>
      <c r="D254" s="22">
        <v>0</v>
      </c>
      <c r="E254" s="22">
        <v>0</v>
      </c>
      <c r="F254" s="22">
        <v>588820</v>
      </c>
      <c r="G254" s="22">
        <v>-588820</v>
      </c>
      <c r="H254" s="22">
        <v>588820</v>
      </c>
      <c r="I254" s="22">
        <v>588820</v>
      </c>
      <c r="J254" s="22">
        <v>588820</v>
      </c>
      <c r="K254" s="22">
        <v>588820</v>
      </c>
    </row>
    <row r="255" spans="1:11" ht="18.75">
      <c r="A255" s="25">
        <v>247</v>
      </c>
      <c r="B255" s="15">
        <v>2.2999999999999998</v>
      </c>
      <c r="C255" s="12" t="s">
        <v>124</v>
      </c>
      <c r="D255" s="18">
        <f>+D256</f>
        <v>0</v>
      </c>
      <c r="E255" s="18">
        <f t="shared" ref="E255:K255" si="70">+E256</f>
        <v>0</v>
      </c>
      <c r="F255" s="18">
        <f t="shared" si="70"/>
        <v>0</v>
      </c>
      <c r="G255" s="18">
        <f t="shared" si="70"/>
        <v>0</v>
      </c>
      <c r="H255" s="18">
        <f t="shared" si="70"/>
        <v>0</v>
      </c>
      <c r="I255" s="18">
        <f t="shared" si="70"/>
        <v>0</v>
      </c>
      <c r="J255" s="18">
        <f t="shared" si="70"/>
        <v>0</v>
      </c>
      <c r="K255" s="18">
        <f t="shared" si="70"/>
        <v>0</v>
      </c>
    </row>
    <row r="256" spans="1:11" ht="18.75">
      <c r="A256" s="25">
        <v>248</v>
      </c>
      <c r="B256" s="12" t="s">
        <v>130</v>
      </c>
      <c r="C256" s="12" t="s">
        <v>131</v>
      </c>
      <c r="D256" s="18">
        <f>+D257</f>
        <v>0</v>
      </c>
      <c r="E256" s="18">
        <f t="shared" ref="E256:K256" si="71">+E257</f>
        <v>0</v>
      </c>
      <c r="F256" s="18">
        <f t="shared" si="71"/>
        <v>0</v>
      </c>
      <c r="G256" s="18">
        <f t="shared" si="71"/>
        <v>0</v>
      </c>
      <c r="H256" s="18">
        <f t="shared" si="71"/>
        <v>0</v>
      </c>
      <c r="I256" s="18">
        <f t="shared" si="71"/>
        <v>0</v>
      </c>
      <c r="J256" s="18">
        <f t="shared" si="71"/>
        <v>0</v>
      </c>
      <c r="K256" s="18">
        <f t="shared" si="71"/>
        <v>0</v>
      </c>
    </row>
    <row r="257" spans="1:11" ht="18.75">
      <c r="A257" s="25">
        <v>249</v>
      </c>
      <c r="B257" s="12" t="s">
        <v>135</v>
      </c>
      <c r="C257" s="12" t="s">
        <v>136</v>
      </c>
      <c r="D257" s="18">
        <f>+D258</f>
        <v>0</v>
      </c>
      <c r="E257" s="18">
        <f t="shared" ref="E257:K257" si="72">+E258</f>
        <v>0</v>
      </c>
      <c r="F257" s="18">
        <f t="shared" si="72"/>
        <v>0</v>
      </c>
      <c r="G257" s="18">
        <f t="shared" si="72"/>
        <v>0</v>
      </c>
      <c r="H257" s="18">
        <f t="shared" si="72"/>
        <v>0</v>
      </c>
      <c r="I257" s="18">
        <f t="shared" si="72"/>
        <v>0</v>
      </c>
      <c r="J257" s="18">
        <f t="shared" si="72"/>
        <v>0</v>
      </c>
      <c r="K257" s="18">
        <f t="shared" si="72"/>
        <v>0</v>
      </c>
    </row>
    <row r="258" spans="1:11" ht="18.75">
      <c r="A258" s="25">
        <v>250</v>
      </c>
      <c r="B258" s="11" t="s">
        <v>137</v>
      </c>
      <c r="C258" s="11" t="s">
        <v>136</v>
      </c>
      <c r="D258" s="22">
        <v>0</v>
      </c>
      <c r="E258" s="22">
        <v>0</v>
      </c>
      <c r="F258" s="22">
        <f>+D258+E258</f>
        <v>0</v>
      </c>
      <c r="G258" s="22">
        <f t="shared" si="64"/>
        <v>0</v>
      </c>
      <c r="H258" s="22">
        <v>0</v>
      </c>
      <c r="I258" s="22">
        <v>0</v>
      </c>
      <c r="J258" s="22">
        <v>0</v>
      </c>
      <c r="K258" s="22">
        <v>0</v>
      </c>
    </row>
    <row r="259" spans="1:11" ht="18.75">
      <c r="A259" s="25">
        <v>251</v>
      </c>
      <c r="B259" s="12" t="s">
        <v>256</v>
      </c>
      <c r="C259" s="12" t="s">
        <v>257</v>
      </c>
      <c r="D259" s="18">
        <v>0</v>
      </c>
      <c r="E259" s="18">
        <v>10814982.32</v>
      </c>
      <c r="F259" s="18">
        <v>10814982.32</v>
      </c>
      <c r="G259" s="18">
        <f t="shared" si="64"/>
        <v>6727529.3300000001</v>
      </c>
      <c r="H259" s="18">
        <v>4087452.99</v>
      </c>
      <c r="I259" s="18">
        <v>4087452.99</v>
      </c>
      <c r="J259" s="18">
        <v>4087452.99</v>
      </c>
      <c r="K259" s="18">
        <v>4087452.99</v>
      </c>
    </row>
    <row r="260" spans="1:11" ht="18.75">
      <c r="A260" s="25">
        <v>252</v>
      </c>
      <c r="B260" s="12" t="s">
        <v>258</v>
      </c>
      <c r="C260" s="12" t="s">
        <v>259</v>
      </c>
      <c r="D260" s="18">
        <v>0</v>
      </c>
      <c r="E260" s="18">
        <v>4087453</v>
      </c>
      <c r="F260" s="18">
        <v>4087453</v>
      </c>
      <c r="G260" s="18">
        <f t="shared" si="64"/>
        <v>9.9999997764825821E-3</v>
      </c>
      <c r="H260" s="18">
        <v>4087452.99</v>
      </c>
      <c r="I260" s="18">
        <v>4087452.99</v>
      </c>
      <c r="J260" s="18">
        <v>4087452.99</v>
      </c>
      <c r="K260" s="18">
        <v>4087452.99</v>
      </c>
    </row>
    <row r="261" spans="1:11" ht="18.75">
      <c r="A261" s="25">
        <v>253</v>
      </c>
      <c r="B261" s="11" t="s">
        <v>260</v>
      </c>
      <c r="C261" s="11" t="s">
        <v>259</v>
      </c>
      <c r="D261" s="22">
        <v>0</v>
      </c>
      <c r="E261" s="22">
        <v>4087453</v>
      </c>
      <c r="F261" s="22">
        <v>4087453</v>
      </c>
      <c r="G261" s="22">
        <f t="shared" si="64"/>
        <v>9.9999997764825821E-3</v>
      </c>
      <c r="H261" s="22">
        <v>4087452.99</v>
      </c>
      <c r="I261" s="22">
        <v>4087452.99</v>
      </c>
      <c r="J261" s="22">
        <v>4087452.99</v>
      </c>
      <c r="K261" s="22">
        <v>4087452.99</v>
      </c>
    </row>
    <row r="262" spans="1:11" ht="31.5">
      <c r="A262" s="25">
        <v>254</v>
      </c>
      <c r="B262" s="12" t="s">
        <v>261</v>
      </c>
      <c r="C262" s="12" t="s">
        <v>262</v>
      </c>
      <c r="D262" s="18">
        <f>+D263</f>
        <v>0</v>
      </c>
      <c r="E262" s="18">
        <f t="shared" ref="E262:K262" si="73">+E263</f>
        <v>5351204.08</v>
      </c>
      <c r="F262" s="18">
        <f t="shared" si="73"/>
        <v>5351204.08</v>
      </c>
      <c r="G262" s="18">
        <f t="shared" si="73"/>
        <v>0.12999999988824129</v>
      </c>
      <c r="H262" s="18">
        <f t="shared" si="73"/>
        <v>5351203.95</v>
      </c>
      <c r="I262" s="18">
        <f t="shared" si="73"/>
        <v>5351203.95</v>
      </c>
      <c r="J262" s="18">
        <f t="shared" si="73"/>
        <v>5351203.95</v>
      </c>
      <c r="K262" s="18">
        <f t="shared" si="73"/>
        <v>5351203.95</v>
      </c>
    </row>
    <row r="263" spans="1:11" ht="30">
      <c r="A263" s="25">
        <v>255</v>
      </c>
      <c r="B263" s="11" t="s">
        <v>263</v>
      </c>
      <c r="C263" s="11" t="s">
        <v>262</v>
      </c>
      <c r="D263" s="22">
        <v>0</v>
      </c>
      <c r="E263" s="22">
        <v>5351204.08</v>
      </c>
      <c r="F263" s="22">
        <f>+D263+E263</f>
        <v>5351204.08</v>
      </c>
      <c r="G263" s="22">
        <f t="shared" si="64"/>
        <v>0.12999999988824129</v>
      </c>
      <c r="H263" s="22">
        <v>5351203.95</v>
      </c>
      <c r="I263" s="22">
        <v>5351203.95</v>
      </c>
      <c r="J263" s="22">
        <v>5351203.95</v>
      </c>
      <c r="K263" s="22">
        <v>5351203.95</v>
      </c>
    </row>
    <row r="264" spans="1:11" ht="31.5">
      <c r="A264" s="25">
        <v>256</v>
      </c>
      <c r="B264" s="12" t="s">
        <v>340</v>
      </c>
      <c r="C264" s="12" t="s">
        <v>341</v>
      </c>
      <c r="D264" s="18">
        <f>+D265</f>
        <v>0</v>
      </c>
      <c r="E264" s="18">
        <f t="shared" ref="E264:K264" si="74">+E265</f>
        <v>0.56999999999999995</v>
      </c>
      <c r="F264" s="18">
        <f t="shared" si="74"/>
        <v>0.56999999999999995</v>
      </c>
      <c r="G264" s="18">
        <f t="shared" si="74"/>
        <v>0.56999999999999995</v>
      </c>
      <c r="H264" s="18">
        <f t="shared" si="74"/>
        <v>0</v>
      </c>
      <c r="I264" s="18">
        <f t="shared" si="74"/>
        <v>0</v>
      </c>
      <c r="J264" s="18">
        <f t="shared" si="74"/>
        <v>0</v>
      </c>
      <c r="K264" s="18">
        <f t="shared" si="74"/>
        <v>0</v>
      </c>
    </row>
    <row r="265" spans="1:11" ht="30">
      <c r="A265" s="25">
        <v>257</v>
      </c>
      <c r="B265" s="11" t="s">
        <v>342</v>
      </c>
      <c r="C265" s="11" t="s">
        <v>343</v>
      </c>
      <c r="D265" s="22">
        <v>0</v>
      </c>
      <c r="E265" s="22">
        <v>0.56999999999999995</v>
      </c>
      <c r="F265" s="22">
        <v>0.56999999999999995</v>
      </c>
      <c r="G265" s="22">
        <f t="shared" si="64"/>
        <v>0.56999999999999995</v>
      </c>
      <c r="H265" s="22">
        <v>0</v>
      </c>
      <c r="I265" s="22">
        <v>0</v>
      </c>
      <c r="J265" s="22">
        <v>0</v>
      </c>
      <c r="K265" s="22">
        <v>0</v>
      </c>
    </row>
    <row r="266" spans="1:11" ht="31.5">
      <c r="A266" s="25">
        <v>258</v>
      </c>
      <c r="B266" s="12" t="s">
        <v>276</v>
      </c>
      <c r="C266" s="12" t="s">
        <v>277</v>
      </c>
      <c r="D266" s="18">
        <f>+D267</f>
        <v>0</v>
      </c>
      <c r="E266" s="18">
        <f t="shared" ref="E266:K266" si="75">+E267</f>
        <v>348300.6</v>
      </c>
      <c r="F266" s="18">
        <f t="shared" si="75"/>
        <v>348300.6</v>
      </c>
      <c r="G266" s="18">
        <f t="shared" si="75"/>
        <v>0</v>
      </c>
      <c r="H266" s="18">
        <f t="shared" si="75"/>
        <v>348300.6</v>
      </c>
      <c r="I266" s="18">
        <f t="shared" si="75"/>
        <v>0</v>
      </c>
      <c r="J266" s="18">
        <f t="shared" si="75"/>
        <v>348300.6</v>
      </c>
      <c r="K266" s="18">
        <f t="shared" si="75"/>
        <v>348300.6</v>
      </c>
    </row>
    <row r="267" spans="1:11" ht="18.75">
      <c r="A267" s="25">
        <v>259</v>
      </c>
      <c r="B267" s="12" t="s">
        <v>344</v>
      </c>
      <c r="C267" s="12" t="s">
        <v>345</v>
      </c>
      <c r="D267" s="18">
        <f>+D268</f>
        <v>0</v>
      </c>
      <c r="E267" s="18">
        <f t="shared" ref="E267:K267" si="76">+E268</f>
        <v>348300.6</v>
      </c>
      <c r="F267" s="18">
        <f t="shared" si="76"/>
        <v>348300.6</v>
      </c>
      <c r="G267" s="18">
        <f t="shared" si="76"/>
        <v>0</v>
      </c>
      <c r="H267" s="18">
        <f t="shared" si="76"/>
        <v>348300.6</v>
      </c>
      <c r="I267" s="18">
        <f t="shared" si="76"/>
        <v>0</v>
      </c>
      <c r="J267" s="18">
        <f t="shared" si="76"/>
        <v>348300.6</v>
      </c>
      <c r="K267" s="18">
        <f t="shared" si="76"/>
        <v>348300.6</v>
      </c>
    </row>
    <row r="268" spans="1:11" ht="18.75">
      <c r="A268" s="25">
        <v>260</v>
      </c>
      <c r="B268" s="11" t="s">
        <v>346</v>
      </c>
      <c r="C268" s="11" t="s">
        <v>345</v>
      </c>
      <c r="D268" s="22">
        <v>0</v>
      </c>
      <c r="E268" s="22">
        <v>348300.6</v>
      </c>
      <c r="F268" s="22">
        <v>348300.6</v>
      </c>
      <c r="G268" s="22">
        <v>0</v>
      </c>
      <c r="H268" s="22">
        <v>348300.6</v>
      </c>
      <c r="I268" s="22">
        <v>0</v>
      </c>
      <c r="J268" s="22">
        <v>348300.6</v>
      </c>
      <c r="K268" s="22">
        <v>348300.6</v>
      </c>
    </row>
    <row r="269" spans="1:11" ht="31.5">
      <c r="A269" s="25">
        <v>261</v>
      </c>
      <c r="B269" s="12" t="s">
        <v>282</v>
      </c>
      <c r="C269" s="12" t="s">
        <v>283</v>
      </c>
      <c r="D269" s="18">
        <v>0</v>
      </c>
      <c r="E269" s="18">
        <f>+E270+E272+E274</f>
        <v>28601349.75</v>
      </c>
      <c r="F269" s="18">
        <v>28601349.75</v>
      </c>
      <c r="G269" s="18">
        <f>+E269-H269</f>
        <v>720000</v>
      </c>
      <c r="H269" s="18">
        <v>27881349.75</v>
      </c>
      <c r="I269" s="18">
        <v>27852597.75</v>
      </c>
      <c r="J269" s="18">
        <v>27852597.75</v>
      </c>
      <c r="K269" s="18">
        <v>27852597.75</v>
      </c>
    </row>
    <row r="270" spans="1:11" ht="18.75">
      <c r="A270" s="25">
        <v>262</v>
      </c>
      <c r="B270" s="12" t="s">
        <v>284</v>
      </c>
      <c r="C270" s="12" t="s">
        <v>285</v>
      </c>
      <c r="D270" s="18">
        <f>+D271</f>
        <v>0</v>
      </c>
      <c r="E270" s="18">
        <f t="shared" ref="E270:K270" si="77">+E271</f>
        <v>27195400</v>
      </c>
      <c r="F270" s="18">
        <f t="shared" si="77"/>
        <v>27195400</v>
      </c>
      <c r="G270" s="18">
        <f t="shared" si="77"/>
        <v>500000</v>
      </c>
      <c r="H270" s="18">
        <f t="shared" si="77"/>
        <v>26695400</v>
      </c>
      <c r="I270" s="18">
        <f t="shared" si="77"/>
        <v>26695400</v>
      </c>
      <c r="J270" s="18">
        <f t="shared" si="77"/>
        <v>26695400</v>
      </c>
      <c r="K270" s="18">
        <f t="shared" si="77"/>
        <v>26695400</v>
      </c>
    </row>
    <row r="271" spans="1:11" ht="18.75">
      <c r="A271" s="25">
        <v>263</v>
      </c>
      <c r="B271" s="11" t="s">
        <v>286</v>
      </c>
      <c r="C271" s="11" t="s">
        <v>285</v>
      </c>
      <c r="D271" s="22">
        <v>0</v>
      </c>
      <c r="E271" s="22">
        <v>27195400</v>
      </c>
      <c r="F271" s="22">
        <f>+D271+E271</f>
        <v>27195400</v>
      </c>
      <c r="G271" s="22">
        <f t="shared" si="64"/>
        <v>500000</v>
      </c>
      <c r="H271" s="22">
        <v>26695400</v>
      </c>
      <c r="I271" s="22">
        <v>26695400</v>
      </c>
      <c r="J271" s="22">
        <v>26695400</v>
      </c>
      <c r="K271" s="22">
        <v>26695400</v>
      </c>
    </row>
    <row r="272" spans="1:11" ht="18.75">
      <c r="A272" s="25">
        <v>264</v>
      </c>
      <c r="B272" s="12" t="s">
        <v>347</v>
      </c>
      <c r="C272" s="12" t="s">
        <v>348</v>
      </c>
      <c r="D272" s="18">
        <v>0</v>
      </c>
      <c r="E272" s="18">
        <v>705949.75</v>
      </c>
      <c r="F272" s="18">
        <v>705949.75</v>
      </c>
      <c r="G272" s="18">
        <v>0</v>
      </c>
      <c r="H272" s="18">
        <v>705949.75</v>
      </c>
      <c r="I272" s="18">
        <v>705949.75</v>
      </c>
      <c r="J272" s="18">
        <v>705949.75</v>
      </c>
      <c r="K272" s="18">
        <v>705949.75</v>
      </c>
    </row>
    <row r="273" spans="1:11" ht="18.75">
      <c r="A273" s="25">
        <v>265</v>
      </c>
      <c r="B273" s="11" t="s">
        <v>349</v>
      </c>
      <c r="C273" s="11" t="s">
        <v>348</v>
      </c>
      <c r="D273" s="22">
        <v>0</v>
      </c>
      <c r="E273" s="22">
        <v>705949.75</v>
      </c>
      <c r="F273" s="22">
        <v>705949.75</v>
      </c>
      <c r="G273" s="22">
        <v>0</v>
      </c>
      <c r="H273" s="22">
        <v>705949.75</v>
      </c>
      <c r="I273" s="22">
        <v>705949.75</v>
      </c>
      <c r="J273" s="22">
        <v>705949.75</v>
      </c>
      <c r="K273" s="22">
        <v>705949.75</v>
      </c>
    </row>
    <row r="274" spans="1:11" ht="18.75">
      <c r="A274" s="25">
        <v>266</v>
      </c>
      <c r="B274" s="12" t="s">
        <v>287</v>
      </c>
      <c r="C274" s="12" t="s">
        <v>288</v>
      </c>
      <c r="D274" s="18">
        <f>+D275</f>
        <v>0</v>
      </c>
      <c r="E274" s="18">
        <f t="shared" ref="E274:K274" si="78">+E275</f>
        <v>700000</v>
      </c>
      <c r="F274" s="18">
        <f t="shared" si="78"/>
        <v>700000</v>
      </c>
      <c r="G274" s="18">
        <f t="shared" si="78"/>
        <v>220000</v>
      </c>
      <c r="H274" s="18">
        <f t="shared" si="78"/>
        <v>480000</v>
      </c>
      <c r="I274" s="18">
        <f t="shared" si="78"/>
        <v>451248</v>
      </c>
      <c r="J274" s="18">
        <f t="shared" si="78"/>
        <v>451248</v>
      </c>
      <c r="K274" s="18">
        <f t="shared" si="78"/>
        <v>451248</v>
      </c>
    </row>
    <row r="275" spans="1:11" ht="18.75">
      <c r="A275" s="25">
        <v>267</v>
      </c>
      <c r="B275" s="11" t="s">
        <v>289</v>
      </c>
      <c r="C275" s="11" t="s">
        <v>288</v>
      </c>
      <c r="D275" s="22">
        <v>0</v>
      </c>
      <c r="E275" s="22">
        <v>700000</v>
      </c>
      <c r="F275" s="22">
        <f>+D275+E275</f>
        <v>700000</v>
      </c>
      <c r="G275" s="22">
        <f>+F275-H275</f>
        <v>220000</v>
      </c>
      <c r="H275" s="22">
        <v>480000</v>
      </c>
      <c r="I275" s="22">
        <v>451248</v>
      </c>
      <c r="J275" s="22">
        <v>451248</v>
      </c>
      <c r="K275" s="22">
        <v>451248</v>
      </c>
    </row>
    <row r="276" spans="1:11" ht="18.75">
      <c r="A276" s="25">
        <v>268</v>
      </c>
      <c r="B276" s="12" t="s">
        <v>328</v>
      </c>
      <c r="C276" s="12" t="s">
        <v>329</v>
      </c>
      <c r="D276" s="18">
        <f>+D277</f>
        <v>0</v>
      </c>
      <c r="E276" s="18">
        <f t="shared" ref="E276:K276" si="79">+E277</f>
        <v>3500000</v>
      </c>
      <c r="F276" s="18">
        <f t="shared" si="79"/>
        <v>3500000</v>
      </c>
      <c r="G276" s="18">
        <f t="shared" si="79"/>
        <v>0</v>
      </c>
      <c r="H276" s="18">
        <f t="shared" si="79"/>
        <v>3500000</v>
      </c>
      <c r="I276" s="18">
        <f t="shared" si="79"/>
        <v>3500000</v>
      </c>
      <c r="J276" s="18">
        <f t="shared" si="79"/>
        <v>3500000</v>
      </c>
      <c r="K276" s="18">
        <f t="shared" si="79"/>
        <v>3500000</v>
      </c>
    </row>
    <row r="277" spans="1:11" ht="18.75">
      <c r="A277" s="25">
        <v>269</v>
      </c>
      <c r="B277" s="12" t="s">
        <v>330</v>
      </c>
      <c r="C277" s="12" t="s">
        <v>331</v>
      </c>
      <c r="D277" s="18">
        <f>+D278</f>
        <v>0</v>
      </c>
      <c r="E277" s="18">
        <f t="shared" ref="E277:K277" si="80">+E278</f>
        <v>3500000</v>
      </c>
      <c r="F277" s="18">
        <f t="shared" si="80"/>
        <v>3500000</v>
      </c>
      <c r="G277" s="18">
        <f t="shared" si="80"/>
        <v>0</v>
      </c>
      <c r="H277" s="18">
        <f t="shared" si="80"/>
        <v>3500000</v>
      </c>
      <c r="I277" s="18">
        <f t="shared" si="80"/>
        <v>3500000</v>
      </c>
      <c r="J277" s="18">
        <f t="shared" si="80"/>
        <v>3500000</v>
      </c>
      <c r="K277" s="18">
        <f t="shared" si="80"/>
        <v>3500000</v>
      </c>
    </row>
    <row r="278" spans="1:11" ht="18.75">
      <c r="A278" s="25">
        <v>270</v>
      </c>
      <c r="B278" s="11" t="s">
        <v>332</v>
      </c>
      <c r="C278" s="11" t="s">
        <v>331</v>
      </c>
      <c r="D278" s="22">
        <v>0</v>
      </c>
      <c r="E278" s="22">
        <v>3500000</v>
      </c>
      <c r="F278" s="22">
        <f>+D278+E278</f>
        <v>3500000</v>
      </c>
      <c r="G278" s="22">
        <f>+F278-H278</f>
        <v>0</v>
      </c>
      <c r="H278" s="22">
        <v>3500000</v>
      </c>
      <c r="I278" s="22">
        <v>3500000</v>
      </c>
      <c r="J278" s="22">
        <v>3500000</v>
      </c>
      <c r="K278" s="22">
        <v>3500000</v>
      </c>
    </row>
    <row r="279" spans="1:11" ht="31.5">
      <c r="A279" s="25">
        <v>271</v>
      </c>
      <c r="B279" s="12">
        <v>2.8</v>
      </c>
      <c r="C279" s="12" t="s">
        <v>461</v>
      </c>
      <c r="D279" s="18">
        <f>+D280+D281</f>
        <v>0</v>
      </c>
      <c r="E279" s="18">
        <f t="shared" ref="E279:K279" si="81">+E280+E281</f>
        <v>0</v>
      </c>
      <c r="F279" s="18">
        <f t="shared" si="81"/>
        <v>0</v>
      </c>
      <c r="G279" s="18">
        <f t="shared" si="81"/>
        <v>0</v>
      </c>
      <c r="H279" s="18">
        <f t="shared" si="81"/>
        <v>0</v>
      </c>
      <c r="I279" s="18">
        <f t="shared" si="81"/>
        <v>0</v>
      </c>
      <c r="J279" s="18">
        <f t="shared" si="81"/>
        <v>0</v>
      </c>
      <c r="K279" s="18">
        <f t="shared" si="81"/>
        <v>0</v>
      </c>
    </row>
    <row r="280" spans="1:11" ht="18.75">
      <c r="A280" s="25">
        <v>272</v>
      </c>
      <c r="B280" s="11" t="s">
        <v>463</v>
      </c>
      <c r="C280" s="11" t="s">
        <v>462</v>
      </c>
      <c r="D280" s="22">
        <v>0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</row>
    <row r="281" spans="1:11" ht="30">
      <c r="A281" s="25">
        <v>273</v>
      </c>
      <c r="B281" s="11" t="s">
        <v>465</v>
      </c>
      <c r="C281" s="11" t="s">
        <v>464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</row>
    <row r="282" spans="1:11" ht="18.75">
      <c r="A282" s="25">
        <v>274</v>
      </c>
      <c r="B282" s="12">
        <v>2.9</v>
      </c>
      <c r="C282" s="12" t="s">
        <v>466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</row>
    <row r="283" spans="1:11" ht="18.75">
      <c r="A283" s="25">
        <v>275</v>
      </c>
      <c r="B283" s="11" t="s">
        <v>467</v>
      </c>
      <c r="C283" s="11" t="s">
        <v>471</v>
      </c>
      <c r="D283" s="22">
        <v>0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</row>
    <row r="284" spans="1:11" ht="18.75">
      <c r="A284" s="25">
        <v>276</v>
      </c>
      <c r="B284" s="11" t="s">
        <v>468</v>
      </c>
      <c r="C284" s="11" t="s">
        <v>473</v>
      </c>
      <c r="D284" s="22">
        <v>0</v>
      </c>
      <c r="E284" s="22">
        <v>0</v>
      </c>
      <c r="F284" s="22">
        <v>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</row>
    <row r="285" spans="1:11" ht="30.75" customHeight="1">
      <c r="A285" s="25">
        <v>277</v>
      </c>
      <c r="B285" s="11" t="s">
        <v>472</v>
      </c>
      <c r="C285" s="11" t="s">
        <v>474</v>
      </c>
      <c r="D285" s="22">
        <v>0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</row>
    <row r="286" spans="1:11" ht="18.75">
      <c r="A286" s="25">
        <v>278</v>
      </c>
      <c r="B286" s="12">
        <v>4</v>
      </c>
      <c r="C286" s="12" t="s">
        <v>469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</row>
    <row r="287" spans="1:11" ht="18.75">
      <c r="A287" s="25">
        <v>279</v>
      </c>
      <c r="B287" s="12">
        <v>4.0999999999999996</v>
      </c>
      <c r="C287" s="12" t="s">
        <v>478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</row>
    <row r="288" spans="1:11" ht="18.75">
      <c r="A288" s="25">
        <v>280</v>
      </c>
      <c r="B288" s="11" t="s">
        <v>470</v>
      </c>
      <c r="C288" s="11" t="s">
        <v>475</v>
      </c>
      <c r="D288" s="22">
        <v>0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</row>
    <row r="289" spans="1:11" ht="18.75">
      <c r="A289" s="25">
        <v>281</v>
      </c>
      <c r="B289" s="11" t="s">
        <v>476</v>
      </c>
      <c r="C289" s="11" t="s">
        <v>477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</row>
    <row r="290" spans="1:11" ht="18.75">
      <c r="A290" s="25">
        <v>282</v>
      </c>
      <c r="B290" s="12">
        <v>4.2</v>
      </c>
      <c r="C290" s="12" t="s">
        <v>479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</row>
    <row r="291" spans="1:11" ht="18.75">
      <c r="A291" s="25">
        <v>283</v>
      </c>
      <c r="B291" s="11" t="s">
        <v>480</v>
      </c>
      <c r="C291" s="11" t="s">
        <v>482</v>
      </c>
      <c r="D291" s="22">
        <v>0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</row>
    <row r="292" spans="1:11" ht="18.75">
      <c r="A292" s="25">
        <v>284</v>
      </c>
      <c r="B292" s="11" t="s">
        <v>481</v>
      </c>
      <c r="C292" s="11" t="s">
        <v>483</v>
      </c>
      <c r="D292" s="22">
        <v>0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</row>
    <row r="293" spans="1:11" ht="18.75">
      <c r="A293" s="25">
        <v>285</v>
      </c>
      <c r="B293" s="12">
        <v>4.3</v>
      </c>
      <c r="C293" s="12" t="s">
        <v>484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</row>
    <row r="294" spans="1:11" ht="18.75">
      <c r="A294" s="25">
        <v>286</v>
      </c>
      <c r="B294" s="11" t="s">
        <v>486</v>
      </c>
      <c r="C294" s="11" t="s">
        <v>485</v>
      </c>
      <c r="D294" s="22">
        <v>0</v>
      </c>
      <c r="E294" s="22">
        <v>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</row>
    <row r="295" spans="1:11" ht="19.5" customHeight="1">
      <c r="A295" s="25"/>
      <c r="B295" s="37" t="s">
        <v>350</v>
      </c>
      <c r="C295" s="37"/>
      <c r="D295" s="38">
        <v>150000000</v>
      </c>
      <c r="E295" s="39">
        <v>17303584</v>
      </c>
      <c r="F295" s="39">
        <v>167303584</v>
      </c>
      <c r="G295" s="39">
        <v>3085457.54</v>
      </c>
      <c r="H295" s="39">
        <v>164218126.46000001</v>
      </c>
      <c r="I295" s="39">
        <v>163083236.94</v>
      </c>
      <c r="J295" s="39">
        <v>158731017.88</v>
      </c>
      <c r="K295" s="39">
        <v>158731017.88</v>
      </c>
    </row>
    <row r="296" spans="1:11" ht="15.75"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ht="15.75"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 ht="15.75"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ht="15.75"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 ht="15.75"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ht="15.75">
      <c r="B301" s="5"/>
      <c r="C301" s="5"/>
      <c r="D301" s="5"/>
      <c r="E301" s="5"/>
      <c r="F301" s="17"/>
      <c r="G301" s="5"/>
      <c r="H301" s="5"/>
      <c r="I301" s="5"/>
      <c r="J301" s="5"/>
      <c r="K301" s="5"/>
    </row>
    <row r="302" spans="1:11" ht="15.75"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 ht="15.75"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 ht="16.5">
      <c r="B304" s="5"/>
      <c r="C304" s="23" t="s">
        <v>375</v>
      </c>
      <c r="D304" s="4"/>
      <c r="E304" s="4"/>
      <c r="F304" s="29" t="s">
        <v>361</v>
      </c>
      <c r="G304" s="29"/>
      <c r="H304" s="5"/>
      <c r="I304" s="29" t="s">
        <v>376</v>
      </c>
      <c r="J304" s="29"/>
      <c r="K304" s="29"/>
    </row>
    <row r="305" spans="2:11" ht="16.5">
      <c r="B305" s="5"/>
      <c r="C305" s="24" t="s">
        <v>373</v>
      </c>
      <c r="D305" s="5"/>
      <c r="E305" s="5"/>
      <c r="F305" s="29" t="s">
        <v>362</v>
      </c>
      <c r="G305" s="29"/>
      <c r="H305" s="5"/>
      <c r="I305" s="29" t="s">
        <v>425</v>
      </c>
      <c r="J305" s="29"/>
      <c r="K305" s="29"/>
    </row>
    <row r="306" spans="2:11" ht="16.5" customHeight="1">
      <c r="B306" s="5"/>
      <c r="C306" s="23" t="s">
        <v>374</v>
      </c>
      <c r="D306" s="5"/>
      <c r="E306" s="5"/>
      <c r="F306" s="29" t="s">
        <v>363</v>
      </c>
      <c r="G306" s="29"/>
      <c r="H306" s="5"/>
      <c r="I306" s="29" t="s">
        <v>426</v>
      </c>
      <c r="J306" s="29"/>
      <c r="K306" s="29"/>
    </row>
    <row r="307" spans="2:11" ht="15.75"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2:11" ht="15.75">
      <c r="C308" s="5"/>
      <c r="D308" s="5"/>
      <c r="E308" s="5"/>
      <c r="F308" s="5"/>
      <c r="G308" s="5"/>
      <c r="H308" s="5"/>
      <c r="I308" s="5"/>
      <c r="J308" s="5"/>
      <c r="K308" s="5"/>
    </row>
    <row r="309" spans="2:11" ht="15.75">
      <c r="C309" s="5"/>
      <c r="D309" s="5"/>
      <c r="E309" s="5"/>
      <c r="F309" s="5"/>
      <c r="G309" s="5"/>
      <c r="H309" s="5"/>
      <c r="I309" s="5"/>
      <c r="J309" s="5"/>
      <c r="K309" s="5"/>
    </row>
  </sheetData>
  <mergeCells count="13">
    <mergeCell ref="F306:G306"/>
    <mergeCell ref="I306:K306"/>
    <mergeCell ref="B295:C295"/>
    <mergeCell ref="B3:K3"/>
    <mergeCell ref="F304:G304"/>
    <mergeCell ref="I304:K304"/>
    <mergeCell ref="F305:G305"/>
    <mergeCell ref="I305:K305"/>
    <mergeCell ref="B7:C7"/>
    <mergeCell ref="B246:C246"/>
    <mergeCell ref="B6:C6"/>
    <mergeCell ref="B5:K5"/>
    <mergeCell ref="B4:K4"/>
  </mergeCells>
  <pageMargins left="0.78740157480314965" right="0" top="0.27559055118110237" bottom="0.39370078740157483" header="0.27559055118110237" footer="0.31496062992125984"/>
  <pageSetup scale="45" fitToWidth="0" fitToHeight="0" orientation="landscape" r:id="rId1"/>
  <ignoredErrors>
    <ignoredError sqref="F82:G82 G88 F101:G101 F104:G104 G109 G112 F110 F116:K116 G119 F120:F121 G130 G143 G155 G164 G167 F175:F177 F178:G178 G201:G202 F203:G203 G208:G210 F204:G204 F207:F208 F214:G214 G222:G224 F222:F224 F225 G226 G230:G231 G237:H238 G239:G240 G257 G262:G265 F263 F271:G271 F275:G275 G17 F57:G57 G79 G97 F128 F181 F228:F230 F237:F240 G24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8" sqref="E2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SEPTIEMBRE</vt:lpstr>
      <vt:lpstr>Sheet1</vt:lpstr>
      <vt:lpstr>SEPTIEMBRE!Print_Area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eg_consolidado_ejec_cta_sub2_gdR1rhYcFA.pdf</dc:title>
  <dc:creator>Oracle Reports</dc:creator>
  <cp:lastModifiedBy>Ilania Quezada</cp:lastModifiedBy>
  <cp:lastPrinted>2023-01-10T12:53:43Z</cp:lastPrinted>
  <dcterms:created xsi:type="dcterms:W3CDTF">2022-08-12T16:26:30Z</dcterms:created>
  <dcterms:modified xsi:type="dcterms:W3CDTF">2023-01-16T19:37:47Z</dcterms:modified>
</cp:coreProperties>
</file>