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DOCUMENTOS PORTAL FEBRERO 2023\"/>
    </mc:Choice>
  </mc:AlternateContent>
  <xr:revisionPtr revIDLastSave="0" documentId="13_ncr:1_{0A5D0B50-C977-4769-9625-BB9A1399F4D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Mensual'!$C$1:$P$90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5" i="3"/>
  <c r="O51" i="3"/>
  <c r="O61" i="3"/>
  <c r="O25" i="3"/>
  <c r="P59" i="3" l="1"/>
  <c r="P58" i="3"/>
  <c r="N80" i="3"/>
  <c r="M80" i="3"/>
  <c r="N77" i="3"/>
  <c r="M77" i="3"/>
  <c r="N74" i="3"/>
  <c r="M74" i="3"/>
  <c r="N73" i="3"/>
  <c r="M73" i="3"/>
  <c r="N69" i="3"/>
  <c r="M69" i="3"/>
  <c r="N66" i="3"/>
  <c r="M66" i="3"/>
  <c r="N61" i="3"/>
  <c r="M61" i="3"/>
  <c r="N51" i="3"/>
  <c r="M51" i="3"/>
  <c r="N25" i="3"/>
  <c r="M25" i="3"/>
  <c r="N15" i="3"/>
  <c r="M15" i="3"/>
  <c r="N9" i="3"/>
  <c r="M9" i="3"/>
  <c r="N8" i="3" l="1"/>
  <c r="M8" i="3"/>
  <c r="O8" i="3"/>
  <c r="L80" i="3" l="1"/>
  <c r="K80" i="3"/>
  <c r="J80" i="3"/>
  <c r="L77" i="3"/>
  <c r="K77" i="3"/>
  <c r="K73" i="3" s="1"/>
  <c r="J77" i="3"/>
  <c r="L74" i="3"/>
  <c r="L73" i="3" s="1"/>
  <c r="K74" i="3"/>
  <c r="J74" i="3"/>
  <c r="J73" i="3" s="1"/>
  <c r="L69" i="3"/>
  <c r="K69" i="3"/>
  <c r="J69" i="3"/>
  <c r="L66" i="3"/>
  <c r="K66" i="3"/>
  <c r="J66" i="3"/>
  <c r="L51" i="3"/>
  <c r="K51" i="3"/>
  <c r="J51" i="3"/>
  <c r="L25" i="3"/>
  <c r="K25" i="3"/>
  <c r="J25" i="3"/>
  <c r="L15" i="3"/>
  <c r="K15" i="3"/>
  <c r="J15" i="3"/>
  <c r="L9" i="3"/>
  <c r="K9" i="3"/>
  <c r="J9" i="3"/>
  <c r="K8" i="3" l="1"/>
  <c r="J8" i="3"/>
  <c r="L8" i="3"/>
  <c r="D9" i="3"/>
  <c r="D15" i="3"/>
  <c r="D25" i="3"/>
  <c r="D51" i="3"/>
  <c r="D61" i="3"/>
  <c r="D66" i="3"/>
  <c r="D74" i="3"/>
  <c r="D77" i="3"/>
  <c r="D80" i="3"/>
  <c r="I77" i="3"/>
  <c r="H77" i="3"/>
  <c r="G77" i="3"/>
  <c r="F77" i="3"/>
  <c r="E77" i="3"/>
  <c r="I80" i="3"/>
  <c r="H80" i="3"/>
  <c r="G80" i="3"/>
  <c r="F80" i="3"/>
  <c r="E80" i="3"/>
  <c r="I74" i="3"/>
  <c r="H74" i="3"/>
  <c r="G74" i="3"/>
  <c r="F74" i="3"/>
  <c r="E74" i="3"/>
  <c r="H66" i="3"/>
  <c r="G66" i="3"/>
  <c r="F66" i="3"/>
  <c r="E66" i="3"/>
  <c r="I61" i="3"/>
  <c r="H61" i="3"/>
  <c r="G61" i="3"/>
  <c r="F61" i="3"/>
  <c r="E61" i="3"/>
  <c r="I51" i="3"/>
  <c r="H51" i="3"/>
  <c r="G51" i="3"/>
  <c r="E51" i="3"/>
  <c r="I25" i="3"/>
  <c r="H25" i="3"/>
  <c r="G25" i="3"/>
  <c r="F25" i="3"/>
  <c r="E25" i="3"/>
  <c r="I15" i="3"/>
  <c r="H15" i="3"/>
  <c r="G15" i="3"/>
  <c r="F15" i="3"/>
  <c r="E15" i="3"/>
  <c r="I9" i="3"/>
  <c r="H9" i="3"/>
  <c r="G9" i="3"/>
  <c r="F9" i="3"/>
  <c r="E9" i="3"/>
  <c r="I8" i="3" l="1"/>
  <c r="F73" i="3"/>
  <c r="H73" i="3"/>
  <c r="G8" i="3"/>
  <c r="E8" i="3"/>
  <c r="F8" i="3"/>
  <c r="F82" i="3" s="1"/>
  <c r="H8" i="3"/>
  <c r="H82" i="3" s="1"/>
  <c r="J82" i="3"/>
  <c r="L82" i="3"/>
  <c r="N82" i="3"/>
  <c r="E73" i="3"/>
  <c r="G73" i="3"/>
  <c r="I73" i="3"/>
  <c r="M82" i="3"/>
  <c r="O82" i="3"/>
  <c r="D73" i="3"/>
  <c r="P80" i="3"/>
  <c r="P81" i="3"/>
  <c r="I82" i="3" l="1"/>
  <c r="G82" i="3"/>
  <c r="E82" i="3"/>
  <c r="K82" i="3"/>
  <c r="P79" i="3"/>
  <c r="P78" i="3" l="1"/>
  <c r="P77" i="3" l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P76" i="3" l="1"/>
  <c r="D75" i="1"/>
  <c r="D10" i="1" s="1"/>
  <c r="D84" i="1" s="1"/>
  <c r="E75" i="1"/>
  <c r="E10" i="1" s="1"/>
  <c r="E84" i="1" s="1"/>
  <c r="P75" i="3" l="1"/>
  <c r="P74" i="3" l="1"/>
  <c r="P73" i="3" l="1"/>
  <c r="P72" i="3" l="1"/>
  <c r="P71" i="3" l="1"/>
  <c r="P70" i="3" l="1"/>
  <c r="P69" i="3" l="1"/>
  <c r="P68" i="3" l="1"/>
  <c r="P67" i="3" l="1"/>
  <c r="P66" i="3" l="1"/>
  <c r="P65" i="3" l="1"/>
  <c r="P64" i="3" l="1"/>
  <c r="P63" i="3" l="1"/>
  <c r="P62" i="3" l="1"/>
  <c r="P61" i="3" l="1"/>
  <c r="P60" i="3" l="1"/>
  <c r="P57" i="3" l="1"/>
  <c r="P56" i="3" l="1"/>
  <c r="P55" i="3" l="1"/>
  <c r="P54" i="3" l="1"/>
  <c r="P53" i="3" l="1"/>
  <c r="P52" i="3" l="1"/>
  <c r="P51" i="3" l="1"/>
  <c r="P50" i="3" l="1"/>
  <c r="P49" i="3" l="1"/>
  <c r="P48" i="3" l="1"/>
  <c r="P47" i="3" l="1"/>
  <c r="P46" i="3" l="1"/>
  <c r="P45" i="3" l="1"/>
  <c r="P44" i="3" l="1"/>
  <c r="P43" i="3" l="1"/>
  <c r="P42" i="3" l="1"/>
  <c r="P41" i="3" l="1"/>
  <c r="P40" i="3" l="1"/>
  <c r="P39" i="3" l="1"/>
  <c r="P38" i="3" l="1"/>
  <c r="P37" i="3" l="1"/>
  <c r="P36" i="3" l="1"/>
  <c r="P35" i="3" l="1"/>
  <c r="P34" i="3" l="1"/>
  <c r="P33" i="3" l="1"/>
  <c r="P32" i="3" l="1"/>
  <c r="P31" i="3" l="1"/>
  <c r="P30" i="3" l="1"/>
  <c r="P29" i="3" l="1"/>
  <c r="P28" i="3" l="1"/>
  <c r="P27" i="3" l="1"/>
  <c r="P26" i="3" l="1"/>
  <c r="P25" i="3" l="1"/>
  <c r="P24" i="3" l="1"/>
  <c r="P23" i="3" l="1"/>
  <c r="P22" i="3" l="1"/>
  <c r="P21" i="3" l="1"/>
  <c r="P20" i="3" l="1"/>
  <c r="P19" i="3" l="1"/>
  <c r="P18" i="3" l="1"/>
  <c r="P17" i="3" l="1"/>
  <c r="P16" i="3" l="1"/>
  <c r="P15" i="3" l="1"/>
  <c r="P14" i="3" l="1"/>
  <c r="P13" i="3" l="1"/>
  <c r="P12" i="3" l="1"/>
  <c r="P11" i="3" l="1"/>
  <c r="P10" i="3" l="1"/>
  <c r="D8" i="3" l="1"/>
  <c r="D82" i="3" s="1"/>
  <c r="P9" i="3"/>
  <c r="P8" i="3" s="1"/>
  <c r="P82" i="3" s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<sst xmlns="http://schemas.openxmlformats.org/spreadsheetml/2006/main" count="200" uniqueCount="121">
  <si>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</si>
  <si>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</si>
  <si>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</si>
  <si>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</si>
  <si>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</si>
  <si>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</si>
  <si>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</si>
  <si>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</si>
  <si>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</si>
  <si>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</si>
  <si>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</si>
  <si>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</si>
  <si>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</si>
  <si>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</si>
  <si>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</si>
  <si>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</si>
  <si>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</si>
  <si>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</si>
  <si>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</si>
  <si>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</si>
  <si>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</si>
  <si>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</si>
  <si>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</si>
  <si>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</si>
  <si>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</si>
  <si>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</si>
  <si>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</si>
  <si>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</si>
  <si>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</si>
  <si>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</si>
  <si>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</si>
  <si>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</si>
  <si>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</si>
  <si>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</si>
  <si>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</si>
  <si>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</si>
  <si>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</si>
  <si>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</si>
  <si>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</si>
  <si>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</si>
  <si>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</si>
  <si>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</si>
  <si>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</si>
  <si>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</si>
  <si>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</si>
  <si>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</si>
  <si>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</si>
  <si>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</si>
  <si>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</si>
  <si>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</si>
  <si>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</si>
  <si>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</si>
  <si>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</si>
  <si>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</si>
  <si>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</si>
  <si>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</si>
  <si>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</si>
  <si>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</si>
  <si>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</si>
  <si>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</si>
  <si>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</si>
  <si>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</si>
  <si>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</si>
  <si>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</si>
  <si>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</si>
  <si>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</si>
  <si>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</si>
  <si>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</si>
  <si>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</si>
  <si>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</si>
  <si>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</si>
  <si>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</si>
  <si>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</si>
  <si>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</si>
  <si>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</si>
  <si>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</si>
  <si>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</si>
  <si>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</si>
  <si>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</si>
  <si>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</si>
  <si>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</si>
  <si>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</si>
  <si>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</si>
  <si>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</si>
  <si>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</si>
  <si>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</si>
  <si>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</si>
  <si>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</si>
  <si>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</si>
  <si>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</si>
  <si>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</si>
  <si>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</si>
  <si>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</si>
  <si>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</si>
  <si>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</si>
  <si>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</si>
  <si>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</si>
  <si>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</si>
  <si>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</si>
  <si>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</si>
  <si>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</si>
  <si>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</si>
  <si>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                                                                              Pablo M. Grimaldi Hernández</t>
  </si>
  <si>
    <t xml:space="preserve">                                                                                                Enc. Depto. Administrativo y  Financiero</t>
  </si>
  <si>
    <t xml:space="preserve">      Analista de Presupuesto</t>
  </si>
  <si>
    <t xml:space="preserve">                                                          Claudio A. Caamaño Vélez</t>
  </si>
  <si>
    <t xml:space="preserve">                                                          Aprobado por</t>
  </si>
  <si>
    <t xml:space="preserve">                                                            Director Ejecutivo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</si>
  <si>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</si>
  <si>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</si>
  <si>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</si>
  <si>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</si>
  <si>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</si>
  <si>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</si>
  <si>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</si>
  <si>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</si>
  <si>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Enc. de Presupuesto</t>
  </si>
  <si>
    <t xml:space="preserve">                          Ilania Quezada Luciano</t>
  </si>
  <si>
    <t xml:space="preserve">                                                                                 Autorizado por</t>
  </si>
  <si>
    <t xml:space="preserve">                               Preparado por 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</si>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</sst>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7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8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vertical="top" wrapText="1" readingOrder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top" wrapText="1" readingOrder="1"/>
    </xf>
    <xf numFmtId="0" fontId="19" fillId="3" borderId="0" xfId="0" applyFont="1" applyFill="1"/>
    <xf numFmtId="164" fontId="19" fillId="0" borderId="0" xfId="0" applyNumberFormat="1" applyFont="1"/>
    <xf numFmtId="0" fontId="19" fillId="0" borderId="0" xfId="0" applyFont="1" applyAlignment="1">
      <alignment wrapText="1"/>
    </xf>
    <xf numFmtId="0" fontId="23" fillId="0" borderId="0" xfId="0" applyFont="1"/>
    <xf numFmtId="0" fontId="22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/>
    <xf numFmtId="4" fontId="24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5" fillId="2" borderId="2" xfId="0" applyFont="1" applyFill="1" applyBorder="1" applyAlignment="1">
      <alignment vertical="center"/>
    </xf>
    <xf numFmtId="43" fontId="25" fillId="2" borderId="2" xfId="0" applyNumberFormat="1" applyFont="1" applyFill="1" applyBorder="1"/>
    <xf numFmtId="164" fontId="25" fillId="2" borderId="2" xfId="0" applyNumberFormat="1" applyFont="1" applyFill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7" fillId="2" borderId="3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43" fontId="28" fillId="0" borderId="0" xfId="1" applyFont="1"/>
    <xf numFmtId="43" fontId="27" fillId="2" borderId="2" xfId="1" applyFont="1" applyFill="1" applyBorder="1"/>
    <xf numFmtId="164" fontId="26" fillId="0" borderId="1" xfId="0" applyNumberFormat="1" applyFont="1" applyBorder="1"/>
    <xf numFmtId="43" fontId="26" fillId="0" borderId="1" xfId="0" applyNumberFormat="1" applyFont="1" applyBorder="1"/>
    <xf numFmtId="43" fontId="26" fillId="0" borderId="0" xfId="1" applyFont="1"/>
    <xf numFmtId="43" fontId="29" fillId="0" borderId="0" xfId="1" applyFont="1"/>
    <xf numFmtId="43" fontId="29" fillId="0" borderId="6" xfId="1" applyFont="1" applyBorder="1"/>
    <xf numFmtId="43" fontId="29" fillId="0" borderId="0" xfId="0" applyNumberFormat="1" applyFont="1"/>
    <xf numFmtId="43" fontId="26" fillId="0" borderId="1" xfId="1" applyFont="1" applyBorder="1"/>
    <xf numFmtId="0" fontId="26" fillId="0" borderId="1" xfId="0" applyFont="1" applyBorder="1" applyAlignment="1">
      <alignment horizontal="left"/>
    </xf>
    <xf numFmtId="0" fontId="26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30" fillId="2" borderId="2" xfId="0" applyFont="1" applyFill="1" applyBorder="1" applyAlignment="1">
      <alignment vertical="center"/>
    </xf>
    <xf numFmtId="0" fontId="29" fillId="0" borderId="0" xfId="0" applyFont="1"/>
    <xf numFmtId="0" fontId="32" fillId="0" borderId="0" xfId="0" applyFont="1" applyAlignment="1">
      <alignment vertical="top"/>
    </xf>
    <xf numFmtId="0" fontId="28" fillId="0" borderId="0" xfId="0" applyFont="1"/>
    <xf numFmtId="0" fontId="33" fillId="0" borderId="0" xfId="0" applyFont="1"/>
    <xf numFmtId="0" fontId="31" fillId="0" borderId="0" xfId="0" applyFont="1"/>
    <xf numFmtId="43" fontId="34" fillId="0" borderId="1" xfId="0" applyNumberFormat="1" applyFont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25" fillId="2" borderId="3" xfId="0" applyFont="1" applyFill="1" applyBorder="1" applyAlignment="1">
      <alignment horizontal="left" vertical="center"/>
    </xf>
    <xf numFmtId="43" fontId="25" fillId="2" borderId="3" xfId="1" applyFont="1" applyFill="1" applyBorder="1" applyAlignment="1">
      <alignment horizontal="center" vertical="center" wrapText="1"/>
    </xf>
    <xf numFmtId="43" fontId="25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734784</xdr:colOff>
      <xdr:row>1</xdr:row>
      <xdr:rowOff>68034</xdr:rowOff>
    </xdr:from>
    <xdr:to>
      <xdr:col>15</xdr:col>
      <xdr:colOff>1442356</xdr:colOff>
      <xdr:row>5</xdr:row>
      <xdr:rowOff>176893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5463" y="312963"/>
          <a:ext cx="2217965" cy="1592037"/>
        </a:xfrm>
        <a:prstGeom prst="rect">
          <a:avLst/>
        </a:prstGeom>
      </xdr:spPr>
    </xdr:pic>
    <xdr:clientData/>
  </xdr:twoCellAnchor>
  <xdr:twoCellAnchor editAs="oneCell">
    <xdr:from>
      <xdr:col>2</xdr:col>
      <xdr:colOff>530675</xdr:colOff>
      <xdr:row>1</xdr:row>
      <xdr:rowOff>81642</xdr:rowOff>
    </xdr:from>
    <xdr:to>
      <xdr:col>2</xdr:col>
      <xdr:colOff>2707821</xdr:colOff>
      <xdr:row>5</xdr:row>
      <xdr:rowOff>190499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461" y="326571"/>
          <a:ext cx="2177146" cy="1592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3"/>
      <c r="D2" s="23"/>
      <c r="E2" s="23"/>
      <c r="F2" s="23"/>
    </row>
    <row r="3" spans="2:16" ht="28.5" customHeight="1" x14ac:dyDescent="0.25">
      <c r="C3" s="68" t="s">
        <v>92</v>
      </c>
      <c r="D3" s="69"/>
      <c r="E3" s="69"/>
      <c r="F3" s="24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6" t="s">
        <v>93</v>
      </c>
      <c r="D4" s="67"/>
      <c r="E4" s="67"/>
      <c r="F4" s="25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5" t="s">
        <v>94</v>
      </c>
      <c r="D5" s="76"/>
      <c r="E5" s="76"/>
      <c r="F5" s="26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6" t="s">
        <v>101</v>
      </c>
      <c r="D6" s="67"/>
      <c r="E6" s="67"/>
      <c r="F6" s="25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0" t="s">
        <v>76</v>
      </c>
      <c r="D7" s="71"/>
      <c r="E7" s="71"/>
      <c r="F7" s="27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2" t="s">
        <v>66</v>
      </c>
      <c r="D8" s="73" t="s">
        <v>91</v>
      </c>
      <c r="E8" s="73" t="s">
        <v>90</v>
      </c>
      <c r="F8" s="28"/>
    </row>
    <row r="9" spans="2:16" ht="23.25" customHeight="1" x14ac:dyDescent="0.3">
      <c r="C9" s="72"/>
      <c r="D9" s="74"/>
      <c r="E9" s="74"/>
      <c r="F9" s="28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8"/>
    </row>
    <row r="11" spans="2:16" ht="18.75" x14ac:dyDescent="0.3">
      <c r="C11" s="9" t="s">
        <v>1</v>
      </c>
      <c r="D11" s="36">
        <f>+D12+D13+D14+D15+D16</f>
        <v>82038945</v>
      </c>
      <c r="E11" s="37">
        <f>+E12+E13+E14+E15+E16</f>
        <v>0</v>
      </c>
      <c r="F11" s="28"/>
    </row>
    <row r="12" spans="2:16" ht="18.75" x14ac:dyDescent="0.3">
      <c r="C12" s="10" t="s">
        <v>2</v>
      </c>
      <c r="D12" s="18">
        <v>68812500</v>
      </c>
      <c r="E12" s="37">
        <v>0</v>
      </c>
      <c r="F12" s="28"/>
    </row>
    <row r="13" spans="2:16" ht="18.75" x14ac:dyDescent="0.3">
      <c r="C13" s="10" t="s">
        <v>3</v>
      </c>
      <c r="D13" s="18">
        <v>3600000</v>
      </c>
      <c r="E13" s="37">
        <v>0</v>
      </c>
      <c r="F13" s="28"/>
    </row>
    <row r="14" spans="2:16" ht="18.75" x14ac:dyDescent="0.3">
      <c r="C14" s="10" t="s">
        <v>4</v>
      </c>
      <c r="D14" s="16">
        <v>0</v>
      </c>
      <c r="E14" s="37">
        <v>0</v>
      </c>
      <c r="F14" s="28"/>
    </row>
    <row r="15" spans="2:16" ht="18.75" x14ac:dyDescent="0.3">
      <c r="C15" s="10" t="s">
        <v>5</v>
      </c>
      <c r="D15" s="18">
        <v>0</v>
      </c>
      <c r="E15" s="37">
        <v>0</v>
      </c>
      <c r="F15" s="28"/>
    </row>
    <row r="16" spans="2:16" ht="18.75" x14ac:dyDescent="0.3">
      <c r="C16" s="10" t="s">
        <v>6</v>
      </c>
      <c r="D16" s="18">
        <v>9626445</v>
      </c>
      <c r="E16" s="37">
        <v>0</v>
      </c>
      <c r="F16" s="28"/>
    </row>
    <row r="17" spans="3:6" ht="18.75" x14ac:dyDescent="0.3">
      <c r="C17" s="9" t="s">
        <v>7</v>
      </c>
      <c r="D17" s="36">
        <f>+D18+D19+D20+D21+D22+D23+D24+D25+D26</f>
        <v>30141420.330000002</v>
      </c>
      <c r="E17" s="37">
        <f>+E18+E19+E20+E21+E22+E23+E24+E25+E26</f>
        <v>0</v>
      </c>
      <c r="F17" s="28"/>
    </row>
    <row r="18" spans="3:6" ht="18.75" x14ac:dyDescent="0.3">
      <c r="C18" s="10" t="s">
        <v>8</v>
      </c>
      <c r="D18" s="18">
        <v>3855153.13</v>
      </c>
      <c r="E18" s="37">
        <v>0</v>
      </c>
      <c r="F18" s="28"/>
    </row>
    <row r="19" spans="3:6" ht="18.75" x14ac:dyDescent="0.3">
      <c r="C19" s="10" t="s">
        <v>9</v>
      </c>
      <c r="D19" s="18">
        <v>1060000</v>
      </c>
      <c r="E19" s="37">
        <v>0</v>
      </c>
      <c r="F19" s="28"/>
    </row>
    <row r="20" spans="3:6" ht="18.75" x14ac:dyDescent="0.3">
      <c r="C20" s="10" t="s">
        <v>10</v>
      </c>
      <c r="D20" s="18">
        <v>3500000</v>
      </c>
      <c r="E20" s="37">
        <v>0</v>
      </c>
      <c r="F20" s="28"/>
    </row>
    <row r="21" spans="3:6" ht="18.75" x14ac:dyDescent="0.3">
      <c r="C21" s="10" t="s">
        <v>11</v>
      </c>
      <c r="D21" s="18">
        <v>80000</v>
      </c>
      <c r="E21" s="37">
        <v>0</v>
      </c>
      <c r="F21" s="28"/>
    </row>
    <row r="22" spans="3:6" ht="18.75" x14ac:dyDescent="0.3">
      <c r="C22" s="10" t="s">
        <v>12</v>
      </c>
      <c r="D22" s="18">
        <v>385500</v>
      </c>
      <c r="E22" s="37">
        <v>0</v>
      </c>
      <c r="F22" s="23"/>
    </row>
    <row r="23" spans="3:6" ht="18.75" x14ac:dyDescent="0.3">
      <c r="C23" s="10" t="s">
        <v>13</v>
      </c>
      <c r="D23" s="18">
        <v>3980000</v>
      </c>
      <c r="E23" s="37">
        <v>0</v>
      </c>
      <c r="F23" s="23"/>
    </row>
    <row r="24" spans="3:6" ht="18.75" x14ac:dyDescent="0.3">
      <c r="C24" s="10" t="s">
        <v>14</v>
      </c>
      <c r="D24" s="18">
        <v>2139500</v>
      </c>
      <c r="E24" s="37">
        <v>0</v>
      </c>
      <c r="F24" s="23"/>
    </row>
    <row r="25" spans="3:6" ht="18.75" x14ac:dyDescent="0.3">
      <c r="C25" s="10" t="s">
        <v>15</v>
      </c>
      <c r="D25" s="18">
        <v>13444676.33</v>
      </c>
      <c r="E25" s="37">
        <v>0</v>
      </c>
      <c r="F25" s="23"/>
    </row>
    <row r="26" spans="3:6" ht="18.75" x14ac:dyDescent="0.3">
      <c r="C26" s="10" t="s">
        <v>16</v>
      </c>
      <c r="D26" s="18">
        <v>1696590.87</v>
      </c>
      <c r="E26" s="37">
        <v>0</v>
      </c>
      <c r="F26" s="23"/>
    </row>
    <row r="27" spans="3:6" ht="18.75" x14ac:dyDescent="0.3">
      <c r="C27" s="9" t="s">
        <v>17</v>
      </c>
      <c r="D27" s="36">
        <f>+D28+D29+D30+D31+D32+D33+D34+D35+D36</f>
        <v>2783086</v>
      </c>
      <c r="E27" s="37">
        <f>+E28+E29+E30+E31+E32+E33+E34+E35+E36</f>
        <v>0</v>
      </c>
      <c r="F27" s="23"/>
    </row>
    <row r="28" spans="3:6" ht="18.75" x14ac:dyDescent="0.3">
      <c r="C28" s="10" t="s">
        <v>18</v>
      </c>
      <c r="D28" s="18">
        <v>149700</v>
      </c>
      <c r="E28" s="37">
        <v>0</v>
      </c>
      <c r="F28" s="23"/>
    </row>
    <row r="29" spans="3:6" ht="18.75" x14ac:dyDescent="0.3">
      <c r="C29" s="10" t="s">
        <v>19</v>
      </c>
      <c r="D29" s="18">
        <v>287030</v>
      </c>
      <c r="E29" s="37">
        <v>0</v>
      </c>
      <c r="F29" s="23"/>
    </row>
    <row r="30" spans="3:6" ht="18.75" x14ac:dyDescent="0.3">
      <c r="C30" s="10" t="s">
        <v>20</v>
      </c>
      <c r="D30" s="18">
        <v>217321.99</v>
      </c>
      <c r="E30" s="37">
        <v>0</v>
      </c>
      <c r="F30" s="23"/>
    </row>
    <row r="31" spans="3:6" ht="18.75" x14ac:dyDescent="0.3">
      <c r="C31" s="10" t="s">
        <v>21</v>
      </c>
      <c r="D31" s="18">
        <v>19000</v>
      </c>
      <c r="E31" s="37">
        <v>0</v>
      </c>
      <c r="F31" s="23"/>
    </row>
    <row r="32" spans="3:6" ht="18.75" x14ac:dyDescent="0.3">
      <c r="C32" s="10" t="s">
        <v>22</v>
      </c>
      <c r="D32" s="18">
        <v>51500</v>
      </c>
      <c r="E32" s="37">
        <v>0</v>
      </c>
      <c r="F32" s="23"/>
    </row>
    <row r="33" spans="3:6" ht="18.75" x14ac:dyDescent="0.3">
      <c r="C33" s="10" t="s">
        <v>23</v>
      </c>
      <c r="D33" s="18">
        <v>120462</v>
      </c>
      <c r="E33" s="37">
        <v>0</v>
      </c>
      <c r="F33" s="23"/>
    </row>
    <row r="34" spans="3:6" ht="18.75" x14ac:dyDescent="0.3">
      <c r="C34" s="10" t="s">
        <v>24</v>
      </c>
      <c r="D34" s="18">
        <v>931573.74</v>
      </c>
      <c r="E34" s="37">
        <v>0</v>
      </c>
      <c r="F34" s="23"/>
    </row>
    <row r="35" spans="3:6" ht="18.75" x14ac:dyDescent="0.3">
      <c r="C35" s="10" t="s">
        <v>25</v>
      </c>
      <c r="D35" s="18">
        <v>0</v>
      </c>
      <c r="E35" s="37">
        <v>0</v>
      </c>
      <c r="F35" s="23"/>
    </row>
    <row r="36" spans="3:6" ht="18.75" x14ac:dyDescent="0.3">
      <c r="C36" s="10" t="s">
        <v>26</v>
      </c>
      <c r="D36" s="18">
        <v>1006498.27</v>
      </c>
      <c r="E36" s="37">
        <v>0</v>
      </c>
      <c r="F36" s="23"/>
    </row>
    <row r="37" spans="3:6" ht="18.75" x14ac:dyDescent="0.3">
      <c r="C37" s="9" t="s">
        <v>27</v>
      </c>
      <c r="D37" s="36">
        <f>+D38+D39+D40+D41+D42+D43+D44+D45</f>
        <v>0</v>
      </c>
      <c r="E37" s="37">
        <v>0</v>
      </c>
      <c r="F37" s="23"/>
    </row>
    <row r="38" spans="3:6" ht="18.75" x14ac:dyDescent="0.3">
      <c r="C38" s="10" t="s">
        <v>28</v>
      </c>
      <c r="D38" s="18">
        <v>0</v>
      </c>
      <c r="E38" s="37">
        <v>0</v>
      </c>
      <c r="F38" s="23"/>
    </row>
    <row r="39" spans="3:6" ht="18.75" x14ac:dyDescent="0.3">
      <c r="C39" s="10" t="s">
        <v>29</v>
      </c>
      <c r="D39" s="18">
        <v>0</v>
      </c>
      <c r="E39" s="37">
        <v>0</v>
      </c>
      <c r="F39" s="23"/>
    </row>
    <row r="40" spans="3:6" ht="18.75" x14ac:dyDescent="0.3">
      <c r="C40" s="10" t="s">
        <v>30</v>
      </c>
      <c r="D40" s="18">
        <v>0</v>
      </c>
      <c r="E40" s="37">
        <v>0</v>
      </c>
      <c r="F40" s="23"/>
    </row>
    <row r="41" spans="3:6" ht="18.75" x14ac:dyDescent="0.3">
      <c r="C41" s="10" t="s">
        <v>31</v>
      </c>
      <c r="D41" s="18">
        <v>0</v>
      </c>
      <c r="E41" s="37">
        <v>0</v>
      </c>
      <c r="F41" s="23"/>
    </row>
    <row r="42" spans="3:6" ht="18.75" x14ac:dyDescent="0.3">
      <c r="C42" s="10" t="s">
        <v>32</v>
      </c>
      <c r="D42" s="18">
        <v>0</v>
      </c>
      <c r="E42" s="37">
        <v>0</v>
      </c>
      <c r="F42" s="23"/>
    </row>
    <row r="43" spans="3:6" ht="18.75" x14ac:dyDescent="0.3">
      <c r="C43" s="10" t="s">
        <v>33</v>
      </c>
      <c r="D43" s="18">
        <v>0</v>
      </c>
      <c r="E43" s="37">
        <v>0</v>
      </c>
      <c r="F43" s="23"/>
    </row>
    <row r="44" spans="3:6" ht="18.75" x14ac:dyDescent="0.3">
      <c r="C44" s="10" t="s">
        <v>34</v>
      </c>
      <c r="D44" s="18">
        <v>0</v>
      </c>
      <c r="E44" s="37">
        <v>0</v>
      </c>
      <c r="F44" s="23"/>
    </row>
    <row r="45" spans="3:6" ht="18.75" x14ac:dyDescent="0.3">
      <c r="C45" s="10" t="s">
        <v>35</v>
      </c>
      <c r="D45" s="18">
        <v>0</v>
      </c>
      <c r="E45" s="37">
        <v>0</v>
      </c>
      <c r="F45" s="23"/>
    </row>
    <row r="46" spans="3:6" ht="18.75" x14ac:dyDescent="0.3">
      <c r="C46" s="9" t="s">
        <v>36</v>
      </c>
      <c r="D46" s="36">
        <f>+D47+D48+D49+D50+D51+D52</f>
        <v>0</v>
      </c>
      <c r="E46" s="37">
        <v>0</v>
      </c>
      <c r="F46" s="23"/>
    </row>
    <row r="47" spans="3:6" ht="18.75" x14ac:dyDescent="0.3">
      <c r="C47" s="10" t="s">
        <v>37</v>
      </c>
      <c r="D47" s="18">
        <v>0</v>
      </c>
      <c r="E47" s="37">
        <v>0</v>
      </c>
      <c r="F47" s="23"/>
    </row>
    <row r="48" spans="3:6" ht="18.75" x14ac:dyDescent="0.3">
      <c r="C48" s="10" t="s">
        <v>38</v>
      </c>
      <c r="D48" s="18">
        <v>0</v>
      </c>
      <c r="E48" s="37">
        <v>0</v>
      </c>
      <c r="F48" s="23"/>
    </row>
    <row r="49" spans="3:6" ht="18.75" x14ac:dyDescent="0.3">
      <c r="C49" s="10" t="s">
        <v>39</v>
      </c>
      <c r="D49" s="18">
        <v>0</v>
      </c>
      <c r="E49" s="37">
        <v>0</v>
      </c>
      <c r="F49" s="23"/>
    </row>
    <row r="50" spans="3:6" ht="18.75" x14ac:dyDescent="0.3">
      <c r="C50" s="10" t="s">
        <v>40</v>
      </c>
      <c r="D50" s="18">
        <v>0</v>
      </c>
      <c r="E50" s="37">
        <v>0</v>
      </c>
      <c r="F50" s="23"/>
    </row>
    <row r="51" spans="3:6" ht="18.75" x14ac:dyDescent="0.3">
      <c r="C51" s="10" t="s">
        <v>41</v>
      </c>
      <c r="D51" s="18">
        <v>0</v>
      </c>
      <c r="E51" s="37">
        <v>0</v>
      </c>
      <c r="F51" s="23"/>
    </row>
    <row r="52" spans="3:6" ht="18.75" x14ac:dyDescent="0.3">
      <c r="C52" s="10" t="s">
        <v>42</v>
      </c>
      <c r="D52" s="18">
        <v>0</v>
      </c>
      <c r="E52" s="37">
        <v>0</v>
      </c>
      <c r="F52" s="23"/>
    </row>
    <row r="53" spans="3:6" ht="18.75" x14ac:dyDescent="0.3">
      <c r="C53" s="9" t="s">
        <v>43</v>
      </c>
      <c r="D53" s="36">
        <f>+D54+D55+D56+D57+D58+D59+D60+D61+D62</f>
        <v>49540132.670000002</v>
      </c>
      <c r="E53" s="37">
        <f>+E54+E55+E56+E57+E58+E59+E60+E61+E62</f>
        <v>0</v>
      </c>
      <c r="F53" s="23"/>
    </row>
    <row r="54" spans="3:6" ht="18.75" x14ac:dyDescent="0.3">
      <c r="C54" s="10" t="s">
        <v>44</v>
      </c>
      <c r="D54" s="18">
        <v>16584279.5</v>
      </c>
      <c r="E54" s="37">
        <v>0</v>
      </c>
      <c r="F54" s="23"/>
    </row>
    <row r="55" spans="3:6" ht="18.75" x14ac:dyDescent="0.3">
      <c r="C55" s="10" t="s">
        <v>45</v>
      </c>
      <c r="D55" s="18">
        <v>554766.82000000007</v>
      </c>
      <c r="E55" s="37">
        <v>0</v>
      </c>
      <c r="F55" s="23"/>
    </row>
    <row r="56" spans="3:6" ht="18.75" x14ac:dyDescent="0.3">
      <c r="C56" s="10" t="s">
        <v>46</v>
      </c>
      <c r="D56" s="18">
        <v>362800.6</v>
      </c>
      <c r="E56" s="37">
        <v>0</v>
      </c>
      <c r="F56" s="23"/>
    </row>
    <row r="57" spans="3:6" ht="18.75" x14ac:dyDescent="0.3">
      <c r="C57" s="10" t="s">
        <v>47</v>
      </c>
      <c r="D57" s="18">
        <v>24862849.75</v>
      </c>
      <c r="E57" s="37">
        <v>0</v>
      </c>
      <c r="F57" s="23"/>
    </row>
    <row r="58" spans="3:6" ht="18.75" x14ac:dyDescent="0.3">
      <c r="C58" s="10" t="s">
        <v>48</v>
      </c>
      <c r="D58" s="18">
        <v>5102300</v>
      </c>
      <c r="E58" s="37">
        <v>0</v>
      </c>
      <c r="F58" s="23"/>
    </row>
    <row r="59" spans="3:6" ht="18.75" x14ac:dyDescent="0.3">
      <c r="C59" s="10" t="s">
        <v>49</v>
      </c>
      <c r="D59" s="18">
        <v>130000</v>
      </c>
      <c r="E59" s="37">
        <v>0</v>
      </c>
      <c r="F59" s="23"/>
    </row>
    <row r="60" spans="3:6" ht="18.75" x14ac:dyDescent="0.3">
      <c r="C60" s="10" t="s">
        <v>50</v>
      </c>
      <c r="D60" s="18">
        <v>0</v>
      </c>
      <c r="E60" s="37">
        <v>0</v>
      </c>
      <c r="F60" s="23"/>
    </row>
    <row r="61" spans="3:6" ht="18.75" x14ac:dyDescent="0.3">
      <c r="C61" s="10" t="s">
        <v>51</v>
      </c>
      <c r="D61" s="18">
        <v>1943136</v>
      </c>
      <c r="E61" s="37">
        <v>0</v>
      </c>
      <c r="F61" s="23"/>
    </row>
    <row r="62" spans="3:6" ht="18.75" x14ac:dyDescent="0.3">
      <c r="C62" s="10" t="s">
        <v>52</v>
      </c>
      <c r="D62" s="18">
        <v>0</v>
      </c>
      <c r="E62" s="37">
        <v>0</v>
      </c>
      <c r="F62" s="23"/>
    </row>
    <row r="63" spans="3:6" ht="18.75" x14ac:dyDescent="0.3">
      <c r="C63" s="9" t="s">
        <v>53</v>
      </c>
      <c r="D63" s="36">
        <f>+D64+D65+D66+D67</f>
        <v>2800000</v>
      </c>
      <c r="E63" s="37">
        <f>+E64+E65+E66+E67</f>
        <v>0</v>
      </c>
      <c r="F63" s="23"/>
    </row>
    <row r="64" spans="3:6" ht="18.75" x14ac:dyDescent="0.3">
      <c r="C64" s="10" t="s">
        <v>54</v>
      </c>
      <c r="D64" s="18">
        <v>2800000</v>
      </c>
      <c r="E64" s="37">
        <v>0</v>
      </c>
      <c r="F64" s="23"/>
    </row>
    <row r="65" spans="3:6" ht="18.75" x14ac:dyDescent="0.3">
      <c r="C65" s="10" t="s">
        <v>55</v>
      </c>
      <c r="D65" s="18">
        <v>0</v>
      </c>
      <c r="E65" s="37">
        <v>0</v>
      </c>
      <c r="F65" s="23"/>
    </row>
    <row r="66" spans="3:6" ht="18.75" x14ac:dyDescent="0.3">
      <c r="C66" s="10" t="s">
        <v>56</v>
      </c>
      <c r="D66" s="18">
        <v>0</v>
      </c>
      <c r="E66" s="37">
        <v>0</v>
      </c>
      <c r="F66" s="23"/>
    </row>
    <row r="67" spans="3:6" ht="18.75" x14ac:dyDescent="0.3">
      <c r="C67" s="10" t="s">
        <v>57</v>
      </c>
      <c r="D67" s="18">
        <v>0</v>
      </c>
      <c r="E67" s="37">
        <v>0</v>
      </c>
      <c r="F67" s="23"/>
    </row>
    <row r="68" spans="3:6" ht="18.75" x14ac:dyDescent="0.3">
      <c r="C68" s="9" t="s">
        <v>58</v>
      </c>
      <c r="D68" s="36">
        <f>+D69+D70</f>
        <v>0</v>
      </c>
      <c r="E68" s="37">
        <f>+E69+E70</f>
        <v>0</v>
      </c>
      <c r="F68" s="23"/>
    </row>
    <row r="69" spans="3:6" ht="18.75" x14ac:dyDescent="0.3">
      <c r="C69" s="10" t="s">
        <v>59</v>
      </c>
      <c r="D69" s="18">
        <v>0</v>
      </c>
      <c r="E69" s="37">
        <v>0</v>
      </c>
      <c r="F69" s="23"/>
    </row>
    <row r="70" spans="3:6" ht="18.75" x14ac:dyDescent="0.3">
      <c r="C70" s="10" t="s">
        <v>60</v>
      </c>
      <c r="D70" s="18">
        <v>0</v>
      </c>
      <c r="E70" s="37">
        <v>0</v>
      </c>
      <c r="F70" s="23"/>
    </row>
    <row r="71" spans="3:6" ht="18.75" x14ac:dyDescent="0.3">
      <c r="C71" s="9" t="s">
        <v>61</v>
      </c>
      <c r="D71" s="36">
        <f>+D72+D73+D74</f>
        <v>0</v>
      </c>
      <c r="E71" s="37">
        <f>+E72+E73+E74</f>
        <v>0</v>
      </c>
      <c r="F71" s="23"/>
    </row>
    <row r="72" spans="3:6" ht="18.75" x14ac:dyDescent="0.3">
      <c r="C72" s="10" t="s">
        <v>62</v>
      </c>
      <c r="D72" s="18">
        <v>0</v>
      </c>
      <c r="E72" s="37">
        <v>0</v>
      </c>
      <c r="F72" s="29"/>
    </row>
    <row r="73" spans="3:6" ht="18.75" x14ac:dyDescent="0.3">
      <c r="C73" s="10" t="s">
        <v>63</v>
      </c>
      <c r="D73" s="18">
        <v>0</v>
      </c>
      <c r="E73" s="37">
        <v>0</v>
      </c>
      <c r="F73" s="29"/>
    </row>
    <row r="74" spans="3:6" ht="18.75" x14ac:dyDescent="0.3">
      <c r="C74" s="10" t="s">
        <v>64</v>
      </c>
      <c r="D74" s="18">
        <v>0</v>
      </c>
      <c r="E74" s="37">
        <v>0</v>
      </c>
      <c r="F74" s="29"/>
    </row>
    <row r="75" spans="3:6" ht="18.75" x14ac:dyDescent="0.3">
      <c r="C75" s="7" t="s">
        <v>67</v>
      </c>
      <c r="D75" s="19">
        <f>+D76+D79+D82</f>
        <v>0</v>
      </c>
      <c r="E75" s="37">
        <f>+E76+E79+E82</f>
        <v>0</v>
      </c>
      <c r="F75" s="29"/>
    </row>
    <row r="76" spans="3:6" ht="18.75" x14ac:dyDescent="0.3">
      <c r="C76" s="9" t="s">
        <v>68</v>
      </c>
      <c r="D76" s="36">
        <f>+D77+D78</f>
        <v>0</v>
      </c>
      <c r="E76" s="37">
        <f>+E77+E78</f>
        <v>0</v>
      </c>
      <c r="F76" s="23"/>
    </row>
    <row r="77" spans="3:6" ht="18.75" x14ac:dyDescent="0.3">
      <c r="C77" s="10" t="s">
        <v>69</v>
      </c>
      <c r="D77" s="18">
        <v>0</v>
      </c>
      <c r="E77" s="37">
        <v>0</v>
      </c>
      <c r="F77" s="23"/>
    </row>
    <row r="78" spans="3:6" ht="18.75" x14ac:dyDescent="0.3">
      <c r="C78" s="10" t="s">
        <v>70</v>
      </c>
      <c r="D78" s="18">
        <v>0</v>
      </c>
      <c r="E78" s="37">
        <v>0</v>
      </c>
      <c r="F78" s="23"/>
    </row>
    <row r="79" spans="3:6" ht="18.75" x14ac:dyDescent="0.3">
      <c r="C79" s="9" t="s">
        <v>71</v>
      </c>
      <c r="D79" s="36">
        <f>+D80+D81</f>
        <v>0</v>
      </c>
      <c r="E79" s="37">
        <f>+E80+E81</f>
        <v>0</v>
      </c>
      <c r="F79" s="23"/>
    </row>
    <row r="80" spans="3:6" ht="18.75" x14ac:dyDescent="0.3">
      <c r="C80" s="10" t="s">
        <v>72</v>
      </c>
      <c r="D80" s="18">
        <v>0</v>
      </c>
      <c r="E80" s="37">
        <v>0</v>
      </c>
      <c r="F80" s="23"/>
    </row>
    <row r="81" spans="3:7" ht="18.75" x14ac:dyDescent="0.3">
      <c r="C81" s="10" t="s">
        <v>73</v>
      </c>
      <c r="D81" s="18">
        <v>0</v>
      </c>
      <c r="E81" s="37">
        <v>0</v>
      </c>
      <c r="F81" s="23"/>
    </row>
    <row r="82" spans="3:7" ht="18.75" x14ac:dyDescent="0.3">
      <c r="C82" s="9" t="s">
        <v>74</v>
      </c>
      <c r="D82" s="36">
        <f>+D83</f>
        <v>0</v>
      </c>
      <c r="E82" s="37">
        <f>+E83</f>
        <v>0</v>
      </c>
      <c r="F82" s="23"/>
    </row>
    <row r="83" spans="3:7" ht="18.75" x14ac:dyDescent="0.3">
      <c r="C83" s="10" t="s">
        <v>75</v>
      </c>
      <c r="D83" s="18">
        <v>0</v>
      </c>
      <c r="E83" s="37">
        <v>0</v>
      </c>
      <c r="F83" s="23"/>
    </row>
    <row r="84" spans="3:7" ht="21" x14ac:dyDescent="0.35">
      <c r="C84" s="38" t="s">
        <v>65</v>
      </c>
      <c r="D84" s="39">
        <f>+D75+D10</f>
        <v>167303584</v>
      </c>
      <c r="E84" s="40">
        <f>+E75+E10</f>
        <v>0</v>
      </c>
      <c r="F84" s="23"/>
    </row>
    <row r="85" spans="3:7" ht="18" thickBot="1" x14ac:dyDescent="0.35">
      <c r="C85" s="23" t="s">
        <v>109</v>
      </c>
      <c r="D85" s="23"/>
      <c r="E85" s="23"/>
      <c r="F85" s="23"/>
    </row>
    <row r="86" spans="3:7" ht="29.25" customHeight="1" thickBot="1" x14ac:dyDescent="0.35">
      <c r="C86" s="41" t="s">
        <v>110</v>
      </c>
      <c r="D86" s="23"/>
      <c r="E86" s="23"/>
      <c r="F86" s="23"/>
    </row>
    <row r="87" spans="3:7" ht="42" customHeight="1" thickBot="1" x14ac:dyDescent="0.35">
      <c r="C87" s="42" t="s">
        <v>111</v>
      </c>
      <c r="D87" s="23"/>
      <c r="E87" s="23"/>
      <c r="F87" s="23"/>
    </row>
    <row r="88" spans="3:7" ht="75.75" thickBot="1" x14ac:dyDescent="0.35">
      <c r="C88" s="43" t="s">
        <v>112</v>
      </c>
      <c r="D88" s="23"/>
      <c r="E88" s="23"/>
      <c r="F88" s="23"/>
    </row>
    <row r="89" spans="3:7" ht="17.25" x14ac:dyDescent="0.3">
      <c r="C89" s="30"/>
      <c r="D89" s="23"/>
      <c r="E89" s="23"/>
      <c r="F89" s="23"/>
    </row>
    <row r="90" spans="3:7" ht="17.25" x14ac:dyDescent="0.3">
      <c r="C90" s="23"/>
      <c r="D90" s="23"/>
      <c r="E90" s="23"/>
      <c r="F90" s="23"/>
    </row>
    <row r="91" spans="3:7" ht="18.75" x14ac:dyDescent="0.3">
      <c r="C91" s="78" t="s">
        <v>108</v>
      </c>
      <c r="D91" s="78"/>
      <c r="E91" s="31" t="s">
        <v>96</v>
      </c>
      <c r="F91" s="31"/>
      <c r="G91" s="14"/>
    </row>
    <row r="92" spans="3:7" ht="16.5" x14ac:dyDescent="0.25">
      <c r="C92" s="78" t="s">
        <v>113</v>
      </c>
      <c r="D92" s="78"/>
      <c r="E92" s="31" t="s">
        <v>114</v>
      </c>
      <c r="F92" s="31"/>
      <c r="G92" s="15"/>
    </row>
    <row r="93" spans="3:7" ht="18.75" customHeight="1" x14ac:dyDescent="0.25">
      <c r="C93" s="78" t="s">
        <v>104</v>
      </c>
      <c r="D93" s="78"/>
      <c r="E93" s="31" t="s">
        <v>99</v>
      </c>
      <c r="F93" s="31"/>
      <c r="G93" s="15"/>
    </row>
    <row r="94" spans="3:7" ht="18.75" customHeight="1" x14ac:dyDescent="0.25">
      <c r="C94" s="32"/>
      <c r="D94" s="32"/>
      <c r="E94" s="31"/>
      <c r="F94" s="31"/>
      <c r="G94" s="15"/>
    </row>
    <row r="95" spans="3:7" ht="18.75" x14ac:dyDescent="0.3">
      <c r="C95" s="77" t="s">
        <v>100</v>
      </c>
      <c r="D95" s="77"/>
      <c r="E95" s="77"/>
      <c r="F95" s="77"/>
      <c r="G95" s="6"/>
    </row>
    <row r="96" spans="3:7" ht="18.75" x14ac:dyDescent="0.3">
      <c r="C96" s="77" t="s">
        <v>97</v>
      </c>
      <c r="D96" s="77"/>
      <c r="E96" s="77"/>
      <c r="F96" s="77"/>
      <c r="G96" s="6"/>
    </row>
    <row r="97" spans="3:7" ht="18.75" x14ac:dyDescent="0.3">
      <c r="C97" s="77" t="s">
        <v>98</v>
      </c>
      <c r="D97" s="77"/>
      <c r="E97" s="77"/>
      <c r="F97" s="77"/>
      <c r="G97" s="12"/>
    </row>
    <row r="98" spans="3:7" ht="16.5" x14ac:dyDescent="0.25">
      <c r="C98" s="33"/>
      <c r="D98" s="34"/>
      <c r="E98" s="35"/>
      <c r="F98" s="35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R90"/>
  <sheetViews>
    <sheetView showGridLines="0" tabSelected="1" zoomScale="70" zoomScaleNormal="70" workbookViewId="0">
      <selection activeCell="H12" sqref="H12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141.7109375" style="6" customWidth="1"/>
    <col min="4" max="4" width="27.7109375" style="6" customWidth="1"/>
    <col min="5" max="5" width="23.85546875" style="6" customWidth="1"/>
    <col min="6" max="6" width="22.28515625" style="6" customWidth="1"/>
    <col min="7" max="7" width="21.140625" style="6" customWidth="1"/>
    <col min="8" max="9" width="24.5703125" style="6" customWidth="1"/>
    <col min="10" max="10" width="23.28515625" style="6" customWidth="1"/>
    <col min="11" max="11" width="22.7109375" style="6" customWidth="1"/>
    <col min="12" max="12" width="22.5703125" style="6" customWidth="1"/>
    <col min="13" max="13" width="23" style="6" customWidth="1"/>
    <col min="14" max="14" width="21.42578125" style="6" customWidth="1"/>
    <col min="15" max="15" width="22.5703125" style="6" customWidth="1"/>
    <col min="16" max="16" width="27.42578125" style="6" customWidth="1"/>
    <col min="17" max="17" width="24.140625" style="6" customWidth="1"/>
    <col min="18" max="16384" width="11.42578125" style="6"/>
  </cols>
  <sheetData>
    <row r="2" spans="3:17" ht="31.5" customHeight="1" x14ac:dyDescent="0.3">
      <c r="C2" s="85" t="s">
        <v>92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3:17" ht="33" customHeight="1" x14ac:dyDescent="0.3">
      <c r="C3" s="80" t="s">
        <v>93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3:17" ht="23.25" x14ac:dyDescent="0.3">
      <c r="C4" s="82" t="s">
        <v>120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3:17" ht="28.5" customHeight="1" x14ac:dyDescent="0.3">
      <c r="C5" s="80" t="s">
        <v>95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3:17" ht="22.5" customHeight="1" x14ac:dyDescent="0.3">
      <c r="C6" s="84" t="s">
        <v>76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3:17" ht="23.25" customHeight="1" x14ac:dyDescent="0.3">
      <c r="C7" s="44" t="s">
        <v>66</v>
      </c>
      <c r="D7" s="45" t="s">
        <v>78</v>
      </c>
      <c r="E7" s="45" t="s">
        <v>79</v>
      </c>
      <c r="F7" s="45" t="s">
        <v>80</v>
      </c>
      <c r="G7" s="45" t="s">
        <v>81</v>
      </c>
      <c r="H7" s="46" t="s">
        <v>82</v>
      </c>
      <c r="I7" s="45" t="s">
        <v>83</v>
      </c>
      <c r="J7" s="46" t="s">
        <v>84</v>
      </c>
      <c r="K7" s="45" t="s">
        <v>85</v>
      </c>
      <c r="L7" s="45" t="s">
        <v>86</v>
      </c>
      <c r="M7" s="45" t="s">
        <v>87</v>
      </c>
      <c r="N7" s="45" t="s">
        <v>88</v>
      </c>
      <c r="O7" s="46" t="s">
        <v>89</v>
      </c>
      <c r="P7" s="45" t="s">
        <v>77</v>
      </c>
    </row>
    <row r="8" spans="3:17" ht="24" customHeight="1" x14ac:dyDescent="0.35">
      <c r="C8" s="56" t="s">
        <v>0</v>
      </c>
      <c r="D8" s="65">
        <f>+D9+D15+D25+D35+D44+D51+D62+D66+D69</f>
        <v>7310698.71</v>
      </c>
      <c r="E8" s="65">
        <f t="shared" ref="E8:P8" si="0">+E9+E15+E25+E35+E44+E51+E62+E66+E69</f>
        <v>8927180.6600000001</v>
      </c>
      <c r="F8" s="65">
        <f t="shared" si="0"/>
        <v>0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>+J9+J15+J25+J35+J44+J51+J62+J66+J69+J73</f>
        <v>0</v>
      </c>
      <c r="K8" s="65">
        <f t="shared" ref="K8:L8" si="1">+K9+K15+K25+K35+K44+K51+K62+K66+K69+K73</f>
        <v>0</v>
      </c>
      <c r="L8" s="65">
        <f t="shared" si="1"/>
        <v>0</v>
      </c>
      <c r="M8" s="65">
        <f>+M9+M15+M25+M35+M44+M51+M61+M66+M69+M73</f>
        <v>0</v>
      </c>
      <c r="N8" s="65">
        <f>+N9+N15+N25+N35+N44+N51+N61+N66+N69+N73</f>
        <v>0</v>
      </c>
      <c r="O8" s="65">
        <f>+O9+O15+O25+O35+O44+O51+O61+O66+O69+O73</f>
        <v>0</v>
      </c>
      <c r="P8" s="65">
        <f t="shared" si="0"/>
        <v>16237879.369999999</v>
      </c>
    </row>
    <row r="9" spans="3:17" ht="19.5" customHeight="1" x14ac:dyDescent="0.35">
      <c r="C9" s="57" t="s">
        <v>1</v>
      </c>
      <c r="D9" s="51">
        <f t="shared" ref="D9:O9" si="2">+D10+D11+D12+D13+D14</f>
        <v>7140905.9100000001</v>
      </c>
      <c r="E9" s="51">
        <f t="shared" si="2"/>
        <v>8228538.7000000002</v>
      </c>
      <c r="F9" s="51">
        <f t="shared" si="2"/>
        <v>0</v>
      </c>
      <c r="G9" s="51">
        <f t="shared" si="2"/>
        <v>0</v>
      </c>
      <c r="H9" s="51">
        <f t="shared" si="2"/>
        <v>0</v>
      </c>
      <c r="I9" s="51">
        <f t="shared" si="2"/>
        <v>0</v>
      </c>
      <c r="J9" s="51">
        <f t="shared" si="2"/>
        <v>0</v>
      </c>
      <c r="K9" s="51">
        <f t="shared" si="2"/>
        <v>0</v>
      </c>
      <c r="L9" s="51">
        <f t="shared" si="2"/>
        <v>0</v>
      </c>
      <c r="M9" s="51">
        <f t="shared" si="2"/>
        <v>0</v>
      </c>
      <c r="N9" s="51">
        <f t="shared" si="2"/>
        <v>0</v>
      </c>
      <c r="O9" s="51">
        <f t="shared" si="2"/>
        <v>0</v>
      </c>
      <c r="P9" s="51">
        <f t="shared" ref="P9:P72" si="3">+D9+E9+F9+G9+H9+I9+J9+K9+L9+M9+N9+O9</f>
        <v>15369444.609999999</v>
      </c>
    </row>
    <row r="10" spans="3:17" ht="22.5" x14ac:dyDescent="0.35">
      <c r="C10" s="58" t="s">
        <v>2</v>
      </c>
      <c r="D10" s="52">
        <v>6215000</v>
      </c>
      <c r="E10" s="52">
        <v>7186284.6299999999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f t="shared" si="3"/>
        <v>13401284.629999999</v>
      </c>
    </row>
    <row r="11" spans="3:17" ht="22.5" x14ac:dyDescent="0.35">
      <c r="C11" s="58" t="s">
        <v>3</v>
      </c>
      <c r="D11" s="52">
        <v>0</v>
      </c>
      <c r="E11" s="53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f t="shared" si="3"/>
        <v>0</v>
      </c>
    </row>
    <row r="12" spans="3:17" ht="22.5" x14ac:dyDescent="0.35">
      <c r="C12" s="58" t="s">
        <v>4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f t="shared" si="3"/>
        <v>0</v>
      </c>
      <c r="Q12" s="11"/>
    </row>
    <row r="13" spans="3:17" ht="22.5" x14ac:dyDescent="0.35">
      <c r="C13" s="58" t="s">
        <v>5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f t="shared" si="3"/>
        <v>0</v>
      </c>
    </row>
    <row r="14" spans="3:17" ht="22.5" x14ac:dyDescent="0.35">
      <c r="C14" s="58" t="s">
        <v>6</v>
      </c>
      <c r="D14" s="52">
        <v>925905.91</v>
      </c>
      <c r="E14" s="52">
        <v>1042254.0700000002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f t="shared" si="3"/>
        <v>1968159.9800000002</v>
      </c>
    </row>
    <row r="15" spans="3:17" ht="22.5" x14ac:dyDescent="0.35">
      <c r="C15" s="57" t="s">
        <v>7</v>
      </c>
      <c r="D15" s="51">
        <f t="shared" ref="D15:O15" si="4">+D16+D17+D18+D19+D20+D21+D22+D23+D24</f>
        <v>169792.8</v>
      </c>
      <c r="E15" s="51">
        <f t="shared" si="4"/>
        <v>557837.31999999995</v>
      </c>
      <c r="F15" s="51">
        <f t="shared" si="4"/>
        <v>0</v>
      </c>
      <c r="G15" s="51">
        <f t="shared" si="4"/>
        <v>0</v>
      </c>
      <c r="H15" s="51">
        <f t="shared" si="4"/>
        <v>0</v>
      </c>
      <c r="I15" s="51">
        <f t="shared" si="4"/>
        <v>0</v>
      </c>
      <c r="J15" s="51">
        <f t="shared" si="4"/>
        <v>0</v>
      </c>
      <c r="K15" s="51">
        <f t="shared" si="4"/>
        <v>0</v>
      </c>
      <c r="L15" s="51">
        <f t="shared" si="4"/>
        <v>0</v>
      </c>
      <c r="M15" s="51">
        <f t="shared" si="4"/>
        <v>0</v>
      </c>
      <c r="N15" s="51">
        <f t="shared" si="4"/>
        <v>0</v>
      </c>
      <c r="O15" s="51">
        <f t="shared" si="4"/>
        <v>0</v>
      </c>
      <c r="P15" s="51">
        <f t="shared" si="3"/>
        <v>727630.11999999988</v>
      </c>
    </row>
    <row r="16" spans="3:17" ht="22.5" x14ac:dyDescent="0.35">
      <c r="C16" s="58" t="s">
        <v>8</v>
      </c>
      <c r="D16" s="52">
        <v>69643.8</v>
      </c>
      <c r="E16" s="52">
        <v>63789.72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3"/>
        <v>133433.52000000002</v>
      </c>
    </row>
    <row r="17" spans="3:18" ht="22.5" x14ac:dyDescent="0.35">
      <c r="C17" s="58" t="s">
        <v>9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f t="shared" si="3"/>
        <v>0</v>
      </c>
    </row>
    <row r="18" spans="3:18" ht="22.5" x14ac:dyDescent="0.35">
      <c r="C18" s="58" t="s">
        <v>10</v>
      </c>
      <c r="D18" s="52">
        <v>0</v>
      </c>
      <c r="E18" s="52">
        <v>344500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f t="shared" si="3"/>
        <v>344500</v>
      </c>
    </row>
    <row r="19" spans="3:18" ht="22.5" x14ac:dyDescent="0.35">
      <c r="C19" s="58" t="s">
        <v>11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f t="shared" si="3"/>
        <v>0</v>
      </c>
    </row>
    <row r="20" spans="3:18" ht="22.5" x14ac:dyDescent="0.35">
      <c r="C20" s="58" t="s">
        <v>12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f t="shared" si="3"/>
        <v>0</v>
      </c>
    </row>
    <row r="21" spans="3:18" ht="22.5" x14ac:dyDescent="0.35">
      <c r="C21" s="58" t="s">
        <v>13</v>
      </c>
      <c r="D21" s="52">
        <v>100149</v>
      </c>
      <c r="E21" s="52">
        <v>149547.6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f t="shared" si="3"/>
        <v>249696.6</v>
      </c>
    </row>
    <row r="22" spans="3:18" ht="22.5" x14ac:dyDescent="0.35">
      <c r="C22" s="58" t="s">
        <v>14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f t="shared" si="3"/>
        <v>0</v>
      </c>
    </row>
    <row r="23" spans="3:18" ht="22.5" x14ac:dyDescent="0.35">
      <c r="C23" s="58" t="s">
        <v>15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f t="shared" si="3"/>
        <v>0</v>
      </c>
    </row>
    <row r="24" spans="3:18" ht="22.5" x14ac:dyDescent="0.35">
      <c r="C24" s="58" t="s">
        <v>16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f t="shared" si="3"/>
        <v>0</v>
      </c>
    </row>
    <row r="25" spans="3:18" ht="22.5" x14ac:dyDescent="0.35">
      <c r="C25" s="57" t="s">
        <v>17</v>
      </c>
      <c r="D25" s="51">
        <f t="shared" ref="D25:O25" si="5">+D26+D27+D28+D29+D30+D31+D32+D33+D34</f>
        <v>0</v>
      </c>
      <c r="E25" s="51">
        <f t="shared" si="5"/>
        <v>140804.63999999998</v>
      </c>
      <c r="F25" s="51">
        <f t="shared" si="5"/>
        <v>0</v>
      </c>
      <c r="G25" s="51">
        <f t="shared" si="5"/>
        <v>0</v>
      </c>
      <c r="H25" s="51">
        <f t="shared" si="5"/>
        <v>0</v>
      </c>
      <c r="I25" s="51">
        <f t="shared" si="5"/>
        <v>0</v>
      </c>
      <c r="J25" s="51">
        <f t="shared" si="5"/>
        <v>0</v>
      </c>
      <c r="K25" s="51">
        <f t="shared" si="5"/>
        <v>0</v>
      </c>
      <c r="L25" s="51">
        <f t="shared" si="5"/>
        <v>0</v>
      </c>
      <c r="M25" s="51">
        <f t="shared" si="5"/>
        <v>0</v>
      </c>
      <c r="N25" s="51">
        <f t="shared" si="5"/>
        <v>0</v>
      </c>
      <c r="O25" s="51">
        <f t="shared" si="5"/>
        <v>0</v>
      </c>
      <c r="P25" s="51">
        <f t="shared" si="3"/>
        <v>140804.63999999998</v>
      </c>
      <c r="Q25" s="17"/>
      <c r="R25" s="17"/>
    </row>
    <row r="26" spans="3:18" ht="22.5" x14ac:dyDescent="0.35">
      <c r="C26" s="58" t="s">
        <v>18</v>
      </c>
      <c r="D26" s="52">
        <v>0</v>
      </c>
      <c r="E26" s="52">
        <v>41032.1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f t="shared" si="3"/>
        <v>41032.1</v>
      </c>
    </row>
    <row r="27" spans="3:18" ht="22.5" x14ac:dyDescent="0.35">
      <c r="C27" s="58" t="s">
        <v>19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f t="shared" si="3"/>
        <v>0</v>
      </c>
    </row>
    <row r="28" spans="3:18" ht="22.5" x14ac:dyDescent="0.35">
      <c r="C28" s="58" t="s">
        <v>20</v>
      </c>
      <c r="D28" s="52">
        <v>0</v>
      </c>
      <c r="E28" s="52">
        <v>73620.2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f t="shared" si="3"/>
        <v>73620.2</v>
      </c>
    </row>
    <row r="29" spans="3:18" ht="22.5" x14ac:dyDescent="0.35">
      <c r="C29" s="58" t="s">
        <v>21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f t="shared" si="3"/>
        <v>0</v>
      </c>
    </row>
    <row r="30" spans="3:18" ht="22.5" x14ac:dyDescent="0.35">
      <c r="C30" s="58" t="s">
        <v>22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f t="shared" si="3"/>
        <v>0</v>
      </c>
    </row>
    <row r="31" spans="3:18" ht="22.5" x14ac:dyDescent="0.35">
      <c r="C31" s="58" t="s">
        <v>23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f t="shared" si="3"/>
        <v>0</v>
      </c>
    </row>
    <row r="32" spans="3:18" ht="22.5" x14ac:dyDescent="0.35">
      <c r="C32" s="58" t="s">
        <v>24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f t="shared" si="3"/>
        <v>0</v>
      </c>
    </row>
    <row r="33" spans="3:16" ht="22.5" x14ac:dyDescent="0.35">
      <c r="C33" s="58" t="s">
        <v>25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f t="shared" si="3"/>
        <v>0</v>
      </c>
    </row>
    <row r="34" spans="3:16" ht="22.5" x14ac:dyDescent="0.35">
      <c r="C34" s="58" t="s">
        <v>26</v>
      </c>
      <c r="D34" s="52">
        <v>0</v>
      </c>
      <c r="E34" s="52">
        <v>26152.34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f t="shared" si="3"/>
        <v>26152.34</v>
      </c>
    </row>
    <row r="35" spans="3:16" ht="22.5" x14ac:dyDescent="0.35">
      <c r="C35" s="57" t="s">
        <v>27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f t="shared" si="3"/>
        <v>0</v>
      </c>
    </row>
    <row r="36" spans="3:16" ht="22.5" x14ac:dyDescent="0.35">
      <c r="C36" s="58" t="s">
        <v>28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f t="shared" si="3"/>
        <v>0</v>
      </c>
    </row>
    <row r="37" spans="3:16" ht="22.5" x14ac:dyDescent="0.35">
      <c r="C37" s="58" t="s">
        <v>29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f t="shared" si="3"/>
        <v>0</v>
      </c>
    </row>
    <row r="38" spans="3:16" ht="22.5" x14ac:dyDescent="0.35">
      <c r="C38" s="58" t="s">
        <v>30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f t="shared" si="3"/>
        <v>0</v>
      </c>
    </row>
    <row r="39" spans="3:16" ht="22.5" x14ac:dyDescent="0.35">
      <c r="C39" s="58" t="s">
        <v>31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f t="shared" si="3"/>
        <v>0</v>
      </c>
    </row>
    <row r="40" spans="3:16" ht="22.5" x14ac:dyDescent="0.35">
      <c r="C40" s="58" t="s">
        <v>32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f t="shared" si="3"/>
        <v>0</v>
      </c>
    </row>
    <row r="41" spans="3:16" ht="22.5" x14ac:dyDescent="0.35">
      <c r="C41" s="58" t="s">
        <v>33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3"/>
        <v>0</v>
      </c>
    </row>
    <row r="42" spans="3:16" ht="22.5" x14ac:dyDescent="0.35">
      <c r="C42" s="58" t="s">
        <v>34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f t="shared" si="3"/>
        <v>0</v>
      </c>
    </row>
    <row r="43" spans="3:16" ht="22.5" x14ac:dyDescent="0.35">
      <c r="C43" s="58" t="s">
        <v>35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f t="shared" si="3"/>
        <v>0</v>
      </c>
    </row>
    <row r="44" spans="3:16" ht="22.5" x14ac:dyDescent="0.35">
      <c r="C44" s="57" t="s">
        <v>36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f t="shared" si="3"/>
        <v>0</v>
      </c>
    </row>
    <row r="45" spans="3:16" ht="22.5" x14ac:dyDescent="0.35">
      <c r="C45" s="58" t="s">
        <v>37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f t="shared" si="3"/>
        <v>0</v>
      </c>
    </row>
    <row r="46" spans="3:16" ht="22.5" x14ac:dyDescent="0.35">
      <c r="C46" s="58" t="s">
        <v>38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f t="shared" si="3"/>
        <v>0</v>
      </c>
    </row>
    <row r="47" spans="3:16" ht="22.5" x14ac:dyDescent="0.35">
      <c r="C47" s="58" t="s">
        <v>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f t="shared" si="3"/>
        <v>0</v>
      </c>
    </row>
    <row r="48" spans="3:16" ht="22.5" x14ac:dyDescent="0.35">
      <c r="C48" s="58" t="s">
        <v>40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f t="shared" si="3"/>
        <v>0</v>
      </c>
    </row>
    <row r="49" spans="3:16" ht="22.5" x14ac:dyDescent="0.35">
      <c r="C49" s="58" t="s">
        <v>41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3"/>
        <v>0</v>
      </c>
    </row>
    <row r="50" spans="3:16" ht="22.5" x14ac:dyDescent="0.35">
      <c r="C50" s="58" t="s">
        <v>42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f t="shared" si="3"/>
        <v>0</v>
      </c>
    </row>
    <row r="51" spans="3:16" ht="22.5" x14ac:dyDescent="0.35">
      <c r="C51" s="57" t="s">
        <v>43</v>
      </c>
      <c r="D51" s="51">
        <f t="shared" ref="D51:O51" si="6">+D52+D53+D54+D55+D56+D57+D58+D59+D60</f>
        <v>0</v>
      </c>
      <c r="E51" s="51">
        <f t="shared" si="6"/>
        <v>0</v>
      </c>
      <c r="F51" s="51">
        <v>0</v>
      </c>
      <c r="G51" s="51">
        <f t="shared" si="6"/>
        <v>0</v>
      </c>
      <c r="H51" s="51">
        <f t="shared" si="6"/>
        <v>0</v>
      </c>
      <c r="I51" s="51">
        <f t="shared" si="6"/>
        <v>0</v>
      </c>
      <c r="J51" s="51">
        <f t="shared" si="6"/>
        <v>0</v>
      </c>
      <c r="K51" s="51">
        <f t="shared" si="6"/>
        <v>0</v>
      </c>
      <c r="L51" s="51">
        <f t="shared" si="6"/>
        <v>0</v>
      </c>
      <c r="M51" s="51">
        <f t="shared" si="6"/>
        <v>0</v>
      </c>
      <c r="N51" s="51">
        <f t="shared" si="6"/>
        <v>0</v>
      </c>
      <c r="O51" s="51">
        <f t="shared" si="6"/>
        <v>0</v>
      </c>
      <c r="P51" s="51">
        <f t="shared" si="3"/>
        <v>0</v>
      </c>
    </row>
    <row r="52" spans="3:16" ht="22.5" x14ac:dyDescent="0.35">
      <c r="C52" s="58" t="s">
        <v>44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f t="shared" si="3"/>
        <v>0</v>
      </c>
    </row>
    <row r="53" spans="3:16" ht="22.5" x14ac:dyDescent="0.35">
      <c r="C53" s="58" t="s">
        <v>45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3"/>
        <v>0</v>
      </c>
    </row>
    <row r="54" spans="3:16" ht="22.5" x14ac:dyDescent="0.35">
      <c r="C54" s="58" t="s">
        <v>46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f t="shared" si="3"/>
        <v>0</v>
      </c>
    </row>
    <row r="55" spans="3:16" ht="22.5" x14ac:dyDescent="0.35">
      <c r="C55" s="58" t="s">
        <v>47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f t="shared" si="3"/>
        <v>0</v>
      </c>
    </row>
    <row r="56" spans="3:16" ht="22.5" x14ac:dyDescent="0.35">
      <c r="C56" s="58" t="s">
        <v>48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f t="shared" si="3"/>
        <v>0</v>
      </c>
    </row>
    <row r="57" spans="3:16" ht="22.5" x14ac:dyDescent="0.35">
      <c r="C57" s="58" t="s">
        <v>49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f t="shared" si="3"/>
        <v>0</v>
      </c>
    </row>
    <row r="58" spans="3:16" ht="22.5" x14ac:dyDescent="0.35">
      <c r="C58" s="58" t="s">
        <v>50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f t="shared" si="3"/>
        <v>0</v>
      </c>
    </row>
    <row r="59" spans="3:16" ht="22.5" x14ac:dyDescent="0.35">
      <c r="C59" s="58" t="s">
        <v>51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f t="shared" si="3"/>
        <v>0</v>
      </c>
    </row>
    <row r="60" spans="3:16" ht="22.5" x14ac:dyDescent="0.35">
      <c r="C60" s="58" t="s">
        <v>52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f t="shared" si="3"/>
        <v>0</v>
      </c>
    </row>
    <row r="61" spans="3:16" ht="22.5" x14ac:dyDescent="0.35">
      <c r="C61" s="57" t="s">
        <v>53</v>
      </c>
      <c r="D61" s="52">
        <f>+D62</f>
        <v>0</v>
      </c>
      <c r="E61" s="52">
        <f t="shared" ref="E61:I61" si="7">+E62</f>
        <v>0</v>
      </c>
      <c r="F61" s="52">
        <f t="shared" si="7"/>
        <v>0</v>
      </c>
      <c r="G61" s="52">
        <f t="shared" si="7"/>
        <v>0</v>
      </c>
      <c r="H61" s="52">
        <f t="shared" si="7"/>
        <v>0</v>
      </c>
      <c r="I61" s="51">
        <f t="shared" si="7"/>
        <v>0</v>
      </c>
      <c r="J61" s="51">
        <v>0</v>
      </c>
      <c r="K61" s="51">
        <v>0</v>
      </c>
      <c r="L61" s="51">
        <v>0</v>
      </c>
      <c r="M61" s="51">
        <f t="shared" ref="M61:O61" si="8">+M62+M63+M64+M65</f>
        <v>0</v>
      </c>
      <c r="N61" s="51">
        <f t="shared" si="8"/>
        <v>0</v>
      </c>
      <c r="O61" s="51">
        <f t="shared" si="8"/>
        <v>0</v>
      </c>
      <c r="P61" s="51">
        <f t="shared" si="3"/>
        <v>0</v>
      </c>
    </row>
    <row r="62" spans="3:16" ht="22.5" x14ac:dyDescent="0.35">
      <c r="C62" s="58" t="s">
        <v>54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f t="shared" si="3"/>
        <v>0</v>
      </c>
    </row>
    <row r="63" spans="3:16" ht="22.5" x14ac:dyDescent="0.35">
      <c r="C63" s="58" t="s">
        <v>55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f t="shared" si="3"/>
        <v>0</v>
      </c>
    </row>
    <row r="64" spans="3:16" ht="22.5" x14ac:dyDescent="0.35">
      <c r="C64" s="58" t="s">
        <v>56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f t="shared" si="3"/>
        <v>0</v>
      </c>
    </row>
    <row r="65" spans="3:17" ht="22.5" x14ac:dyDescent="0.35">
      <c r="C65" s="58" t="s">
        <v>57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f t="shared" si="3"/>
        <v>0</v>
      </c>
    </row>
    <row r="66" spans="3:17" ht="22.5" x14ac:dyDescent="0.35">
      <c r="C66" s="57" t="s">
        <v>58</v>
      </c>
      <c r="D66" s="54">
        <f>+D67+D68</f>
        <v>0</v>
      </c>
      <c r="E66" s="52">
        <f t="shared" ref="E66:N66" si="9">+E67+E68</f>
        <v>0</v>
      </c>
      <c r="F66" s="52">
        <f t="shared" si="9"/>
        <v>0</v>
      </c>
      <c r="G66" s="52">
        <f t="shared" si="9"/>
        <v>0</v>
      </c>
      <c r="H66" s="52">
        <f t="shared" si="9"/>
        <v>0</v>
      </c>
      <c r="I66" s="52">
        <v>0</v>
      </c>
      <c r="J66" s="52">
        <f t="shared" si="9"/>
        <v>0</v>
      </c>
      <c r="K66" s="52">
        <f t="shared" si="9"/>
        <v>0</v>
      </c>
      <c r="L66" s="52">
        <f t="shared" si="9"/>
        <v>0</v>
      </c>
      <c r="M66" s="52">
        <f t="shared" si="9"/>
        <v>0</v>
      </c>
      <c r="N66" s="52">
        <f t="shared" si="9"/>
        <v>0</v>
      </c>
      <c r="O66" s="52">
        <v>0</v>
      </c>
      <c r="P66" s="52">
        <f t="shared" si="3"/>
        <v>0</v>
      </c>
    </row>
    <row r="67" spans="3:17" ht="22.5" x14ac:dyDescent="0.35">
      <c r="C67" s="58" t="s">
        <v>59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f t="shared" si="3"/>
        <v>0</v>
      </c>
      <c r="Q67" s="16"/>
    </row>
    <row r="68" spans="3:17" ht="22.5" x14ac:dyDescent="0.35">
      <c r="C68" s="58" t="s">
        <v>60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f t="shared" si="3"/>
        <v>0</v>
      </c>
      <c r="Q68" s="16"/>
    </row>
    <row r="69" spans="3:17" ht="22.5" x14ac:dyDescent="0.35">
      <c r="C69" s="57" t="s">
        <v>61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f t="shared" ref="J69:N69" si="10">+J70+J71+J72</f>
        <v>0</v>
      </c>
      <c r="K69" s="52">
        <f t="shared" si="10"/>
        <v>0</v>
      </c>
      <c r="L69" s="52">
        <f t="shared" si="10"/>
        <v>0</v>
      </c>
      <c r="M69" s="52">
        <f t="shared" si="10"/>
        <v>0</v>
      </c>
      <c r="N69" s="52">
        <f t="shared" si="10"/>
        <v>0</v>
      </c>
      <c r="O69" s="52">
        <v>0</v>
      </c>
      <c r="P69" s="52">
        <f t="shared" si="3"/>
        <v>0</v>
      </c>
    </row>
    <row r="70" spans="3:17" ht="22.5" x14ac:dyDescent="0.35">
      <c r="C70" s="58" t="s">
        <v>62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f t="shared" si="3"/>
        <v>0</v>
      </c>
    </row>
    <row r="71" spans="3:17" ht="22.5" x14ac:dyDescent="0.35">
      <c r="C71" s="58" t="s">
        <v>63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f t="shared" si="3"/>
        <v>0</v>
      </c>
    </row>
    <row r="72" spans="3:17" ht="22.5" x14ac:dyDescent="0.35">
      <c r="C72" s="58" t="s">
        <v>64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f t="shared" si="3"/>
        <v>0</v>
      </c>
    </row>
    <row r="73" spans="3:17" ht="22.5" x14ac:dyDescent="0.35">
      <c r="C73" s="56" t="s">
        <v>67</v>
      </c>
      <c r="D73" s="49">
        <f>+D74+D77+D80</f>
        <v>0</v>
      </c>
      <c r="E73" s="50">
        <f t="shared" ref="E73:N73" si="11">+E74+E77+E80</f>
        <v>0</v>
      </c>
      <c r="F73" s="50">
        <f t="shared" si="11"/>
        <v>0</v>
      </c>
      <c r="G73" s="50">
        <f t="shared" si="11"/>
        <v>0</v>
      </c>
      <c r="H73" s="50">
        <f t="shared" si="11"/>
        <v>0</v>
      </c>
      <c r="I73" s="50">
        <f t="shared" si="11"/>
        <v>0</v>
      </c>
      <c r="J73" s="50">
        <f t="shared" si="11"/>
        <v>0</v>
      </c>
      <c r="K73" s="50">
        <f t="shared" si="11"/>
        <v>0</v>
      </c>
      <c r="L73" s="50">
        <f t="shared" si="11"/>
        <v>0</v>
      </c>
      <c r="M73" s="50">
        <f t="shared" si="11"/>
        <v>0</v>
      </c>
      <c r="N73" s="50">
        <f t="shared" si="11"/>
        <v>0</v>
      </c>
      <c r="O73" s="50">
        <v>0</v>
      </c>
      <c r="P73" s="55">
        <f t="shared" ref="P73:P81" si="12">+D73+E73+F73+G73+H73+I73+J73+K73+L73+M73+N73+O73</f>
        <v>0</v>
      </c>
    </row>
    <row r="74" spans="3:17" ht="22.5" x14ac:dyDescent="0.35">
      <c r="C74" s="57" t="s">
        <v>68</v>
      </c>
      <c r="D74" s="52">
        <f>+D75+D76</f>
        <v>0</v>
      </c>
      <c r="E74" s="52">
        <f t="shared" ref="E74:N74" si="13">+E75+E76</f>
        <v>0</v>
      </c>
      <c r="F74" s="52">
        <f t="shared" si="13"/>
        <v>0</v>
      </c>
      <c r="G74" s="52">
        <f t="shared" si="13"/>
        <v>0</v>
      </c>
      <c r="H74" s="52">
        <f t="shared" si="13"/>
        <v>0</v>
      </c>
      <c r="I74" s="52">
        <f t="shared" si="13"/>
        <v>0</v>
      </c>
      <c r="J74" s="52">
        <f t="shared" si="13"/>
        <v>0</v>
      </c>
      <c r="K74" s="52">
        <f t="shared" si="13"/>
        <v>0</v>
      </c>
      <c r="L74" s="52">
        <f t="shared" si="13"/>
        <v>0</v>
      </c>
      <c r="M74" s="52">
        <f t="shared" si="13"/>
        <v>0</v>
      </c>
      <c r="N74" s="52">
        <f t="shared" si="13"/>
        <v>0</v>
      </c>
      <c r="O74" s="52">
        <v>0</v>
      </c>
      <c r="P74" s="52">
        <f t="shared" si="12"/>
        <v>0</v>
      </c>
    </row>
    <row r="75" spans="3:17" ht="22.5" x14ac:dyDescent="0.35">
      <c r="C75" s="58" t="s">
        <v>69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f t="shared" si="12"/>
        <v>0</v>
      </c>
    </row>
    <row r="76" spans="3:17" ht="22.5" x14ac:dyDescent="0.35">
      <c r="C76" s="58" t="s">
        <v>70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f t="shared" si="12"/>
        <v>0</v>
      </c>
    </row>
    <row r="77" spans="3:17" ht="22.5" x14ac:dyDescent="0.35">
      <c r="C77" s="57" t="s">
        <v>71</v>
      </c>
      <c r="D77" s="52">
        <f>+D78+D79</f>
        <v>0</v>
      </c>
      <c r="E77" s="52">
        <f t="shared" ref="E77:N77" si="14">+E78+E79</f>
        <v>0</v>
      </c>
      <c r="F77" s="52">
        <f t="shared" si="14"/>
        <v>0</v>
      </c>
      <c r="G77" s="52">
        <f t="shared" si="14"/>
        <v>0</v>
      </c>
      <c r="H77" s="52">
        <f t="shared" si="14"/>
        <v>0</v>
      </c>
      <c r="I77" s="52">
        <f t="shared" si="14"/>
        <v>0</v>
      </c>
      <c r="J77" s="52">
        <f t="shared" si="14"/>
        <v>0</v>
      </c>
      <c r="K77" s="52">
        <f t="shared" si="14"/>
        <v>0</v>
      </c>
      <c r="L77" s="52">
        <f t="shared" si="14"/>
        <v>0</v>
      </c>
      <c r="M77" s="52">
        <f t="shared" si="14"/>
        <v>0</v>
      </c>
      <c r="N77" s="52">
        <f t="shared" si="14"/>
        <v>0</v>
      </c>
      <c r="O77" s="52">
        <v>0</v>
      </c>
      <c r="P77" s="52">
        <f t="shared" si="12"/>
        <v>0</v>
      </c>
    </row>
    <row r="78" spans="3:17" ht="22.5" x14ac:dyDescent="0.35">
      <c r="C78" s="58" t="s">
        <v>72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f t="shared" si="12"/>
        <v>0</v>
      </c>
    </row>
    <row r="79" spans="3:17" ht="22.5" x14ac:dyDescent="0.35">
      <c r="C79" s="58" t="s">
        <v>73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f t="shared" si="12"/>
        <v>0</v>
      </c>
    </row>
    <row r="80" spans="3:17" ht="22.5" x14ac:dyDescent="0.35">
      <c r="C80" s="57" t="s">
        <v>74</v>
      </c>
      <c r="D80" s="52">
        <f>+D81</f>
        <v>0</v>
      </c>
      <c r="E80" s="52">
        <f t="shared" ref="E80:N80" si="15">+E81</f>
        <v>0</v>
      </c>
      <c r="F80" s="52">
        <f t="shared" si="15"/>
        <v>0</v>
      </c>
      <c r="G80" s="52">
        <f t="shared" si="15"/>
        <v>0</v>
      </c>
      <c r="H80" s="52">
        <f t="shared" si="15"/>
        <v>0</v>
      </c>
      <c r="I80" s="52">
        <f t="shared" si="15"/>
        <v>0</v>
      </c>
      <c r="J80" s="52">
        <f t="shared" si="15"/>
        <v>0</v>
      </c>
      <c r="K80" s="52">
        <f t="shared" si="15"/>
        <v>0</v>
      </c>
      <c r="L80" s="52">
        <f t="shared" si="15"/>
        <v>0</v>
      </c>
      <c r="M80" s="52">
        <f t="shared" si="15"/>
        <v>0</v>
      </c>
      <c r="N80" s="52">
        <f t="shared" si="15"/>
        <v>0</v>
      </c>
      <c r="O80" s="52">
        <v>0</v>
      </c>
      <c r="P80" s="52">
        <f t="shared" si="12"/>
        <v>0</v>
      </c>
    </row>
    <row r="81" spans="3:17" ht="22.5" x14ac:dyDescent="0.35">
      <c r="C81" s="58" t="s">
        <v>75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f t="shared" si="12"/>
        <v>0</v>
      </c>
    </row>
    <row r="82" spans="3:17" ht="26.25" customHeight="1" x14ac:dyDescent="0.35">
      <c r="C82" s="59" t="s">
        <v>65</v>
      </c>
      <c r="D82" s="48">
        <f>+D8+D73</f>
        <v>7310698.71</v>
      </c>
      <c r="E82" s="48">
        <f t="shared" ref="E82:P82" si="16">+E8+E73</f>
        <v>8927180.6600000001</v>
      </c>
      <c r="F82" s="48">
        <f t="shared" si="16"/>
        <v>0</v>
      </c>
      <c r="G82" s="48">
        <f t="shared" si="16"/>
        <v>0</v>
      </c>
      <c r="H82" s="48">
        <f t="shared" si="16"/>
        <v>0</v>
      </c>
      <c r="I82" s="48">
        <f t="shared" si="16"/>
        <v>0</v>
      </c>
      <c r="J82" s="48">
        <f t="shared" si="16"/>
        <v>0</v>
      </c>
      <c r="K82" s="48">
        <f t="shared" si="16"/>
        <v>0</v>
      </c>
      <c r="L82" s="48">
        <f t="shared" si="16"/>
        <v>0</v>
      </c>
      <c r="M82" s="48">
        <f t="shared" si="16"/>
        <v>0</v>
      </c>
      <c r="N82" s="48">
        <f t="shared" si="16"/>
        <v>0</v>
      </c>
      <c r="O82" s="48">
        <f t="shared" si="16"/>
        <v>0</v>
      </c>
      <c r="P82" s="48">
        <f t="shared" si="16"/>
        <v>16237879.369999999</v>
      </c>
    </row>
    <row r="83" spans="3:17" ht="23.25" x14ac:dyDescent="0.35">
      <c r="C83" s="60" t="s">
        <v>115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7" spans="3:17" ht="21" customHeight="1" x14ac:dyDescent="0.35">
      <c r="C87" s="61" t="s">
        <v>117</v>
      </c>
      <c r="D87" s="79" t="s">
        <v>102</v>
      </c>
      <c r="E87" s="79"/>
      <c r="F87" s="79"/>
      <c r="G87" s="79"/>
      <c r="H87" s="79"/>
      <c r="I87" s="79"/>
      <c r="J87" s="62"/>
      <c r="K87" s="62"/>
      <c r="L87" s="79" t="s">
        <v>105</v>
      </c>
      <c r="M87" s="79"/>
      <c r="N87" s="79"/>
      <c r="O87" s="79"/>
      <c r="P87" s="63"/>
      <c r="Q87" s="22"/>
    </row>
    <row r="88" spans="3:17" ht="21" customHeight="1" x14ac:dyDescent="0.35">
      <c r="C88" s="61" t="s">
        <v>119</v>
      </c>
      <c r="D88" s="79" t="s">
        <v>118</v>
      </c>
      <c r="E88" s="79"/>
      <c r="F88" s="79"/>
      <c r="G88" s="79"/>
      <c r="H88" s="79"/>
      <c r="I88" s="79"/>
      <c r="J88" s="62"/>
      <c r="K88" s="62"/>
      <c r="L88" s="79" t="s">
        <v>106</v>
      </c>
      <c r="M88" s="79"/>
      <c r="N88" s="79"/>
      <c r="O88" s="79"/>
      <c r="P88" s="63"/>
      <c r="Q88" s="22"/>
    </row>
    <row r="89" spans="3:17" ht="21.75" customHeight="1" x14ac:dyDescent="0.35">
      <c r="C89" s="61" t="s">
        <v>116</v>
      </c>
      <c r="D89" s="79" t="s">
        <v>103</v>
      </c>
      <c r="E89" s="79"/>
      <c r="F89" s="79"/>
      <c r="G89" s="79"/>
      <c r="H89" s="79"/>
      <c r="I89" s="79"/>
      <c r="J89" s="62"/>
      <c r="K89" s="62"/>
      <c r="L89" s="79" t="s">
        <v>107</v>
      </c>
      <c r="M89" s="79"/>
      <c r="N89" s="79"/>
      <c r="O89" s="79"/>
      <c r="P89" s="63"/>
      <c r="Q89" s="22"/>
    </row>
    <row r="90" spans="3:17" ht="23.25" x14ac:dyDescent="0.35">
      <c r="C90" s="62"/>
      <c r="D90" s="62"/>
      <c r="E90" s="64"/>
      <c r="F90" s="64"/>
      <c r="G90" s="64"/>
      <c r="H90" s="62"/>
      <c r="I90" s="62"/>
      <c r="J90" s="62"/>
      <c r="K90" s="62"/>
      <c r="L90" s="62"/>
      <c r="M90" s="62"/>
      <c r="N90" s="62"/>
      <c r="O90" s="62"/>
      <c r="P90" s="62"/>
      <c r="Q90" s="21"/>
    </row>
  </sheetData>
  <mergeCells count="11">
    <mergeCell ref="C3:P3"/>
    <mergeCell ref="C4:P4"/>
    <mergeCell ref="C5:P5"/>
    <mergeCell ref="C6:P6"/>
    <mergeCell ref="C2:P2"/>
    <mergeCell ref="L87:O87"/>
    <mergeCell ref="L88:O88"/>
    <mergeCell ref="L89:O89"/>
    <mergeCell ref="D87:I87"/>
    <mergeCell ref="D88:I88"/>
    <mergeCell ref="D89:I89"/>
  </mergeCells>
  <pageMargins left="0.7" right="0.46" top="0.19685039370078741" bottom="0.19685039370078741" header="0.19685039370078741" footer="0.67"/>
  <pageSetup paperSize="7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2023-03-06T15:02:14Z</cp:lastPrinted>
  <dcterms:created xsi:type="dcterms:W3CDTF">2021-07-29T18:58:50Z</dcterms:created>
  <dcterms:modified xsi:type="dcterms:W3CDTF">2023-03-10T16:28:13Z</dcterms:modified>
</cp:coreProperties>
</file>