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Folder Jennifer\11. NOVIEMBRE 2023\"/>
    </mc:Choice>
  </mc:AlternateContent>
  <xr:revisionPtr revIDLastSave="0" documentId="13_ncr:1_{158983B1-07E2-4C46-BA22-E4E014B2D1B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Mensual'!$C$5:$P$103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3" l="1"/>
  <c r="N83" i="3"/>
  <c r="N80" i="3"/>
  <c r="N64" i="3"/>
  <c r="N54" i="3"/>
  <c r="N28" i="3"/>
  <c r="N18" i="3"/>
  <c r="N12" i="3"/>
  <c r="M11" i="3"/>
  <c r="M12" i="3"/>
  <c r="M18" i="3"/>
  <c r="M83" i="3"/>
  <c r="L83" i="3"/>
  <c r="K83" i="3"/>
  <c r="J83" i="3"/>
  <c r="I83" i="3"/>
  <c r="H83" i="3"/>
  <c r="G83" i="3"/>
  <c r="F83" i="3"/>
  <c r="E83" i="3"/>
  <c r="D83" i="3"/>
  <c r="M80" i="3"/>
  <c r="L80" i="3"/>
  <c r="K80" i="3"/>
  <c r="J80" i="3"/>
  <c r="I80" i="3"/>
  <c r="H80" i="3"/>
  <c r="G80" i="3"/>
  <c r="F80" i="3"/>
  <c r="E80" i="3"/>
  <c r="D80" i="3"/>
  <c r="D77" i="3"/>
  <c r="P77" i="3" s="1"/>
  <c r="D72" i="3"/>
  <c r="P72" i="3" s="1"/>
  <c r="D69" i="3"/>
  <c r="P69" i="3" s="1"/>
  <c r="M54" i="3"/>
  <c r="L54" i="3"/>
  <c r="K54" i="3"/>
  <c r="J54" i="3"/>
  <c r="I54" i="3"/>
  <c r="H54" i="3"/>
  <c r="G54" i="3"/>
  <c r="F54" i="3"/>
  <c r="E54" i="3"/>
  <c r="D54" i="3"/>
  <c r="M28" i="3"/>
  <c r="L28" i="3"/>
  <c r="K28" i="3"/>
  <c r="J28" i="3"/>
  <c r="I28" i="3"/>
  <c r="H28" i="3"/>
  <c r="G28" i="3"/>
  <c r="F28" i="3"/>
  <c r="E28" i="3"/>
  <c r="D28" i="3"/>
  <c r="L18" i="3"/>
  <c r="K18" i="3"/>
  <c r="J18" i="3"/>
  <c r="I18" i="3"/>
  <c r="H18" i="3"/>
  <c r="G18" i="3"/>
  <c r="F18" i="3"/>
  <c r="E18" i="3"/>
  <c r="D18" i="3"/>
  <c r="L12" i="3"/>
  <c r="K12" i="3"/>
  <c r="J12" i="3"/>
  <c r="I12" i="3"/>
  <c r="H12" i="3"/>
  <c r="G12" i="3"/>
  <c r="F12" i="3"/>
  <c r="E12" i="3"/>
  <c r="D12" i="3"/>
  <c r="P84" i="3"/>
  <c r="O83" i="3"/>
  <c r="P82" i="3"/>
  <c r="P81" i="3"/>
  <c r="O80" i="3"/>
  <c r="P79" i="3"/>
  <c r="P78" i="3"/>
  <c r="P75" i="3"/>
  <c r="P74" i="3"/>
  <c r="P73" i="3"/>
  <c r="P71" i="3"/>
  <c r="P70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O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O28" i="3"/>
  <c r="P27" i="3"/>
  <c r="P26" i="3"/>
  <c r="P25" i="3"/>
  <c r="P24" i="3"/>
  <c r="P23" i="3"/>
  <c r="P22" i="3"/>
  <c r="P21" i="3"/>
  <c r="P20" i="3"/>
  <c r="P19" i="3"/>
  <c r="P17" i="3"/>
  <c r="P16" i="3"/>
  <c r="P15" i="3"/>
  <c r="P14" i="3"/>
  <c r="P13" i="3"/>
  <c r="O12" i="3"/>
  <c r="F11" i="3" l="1"/>
  <c r="F85" i="3" s="1"/>
  <c r="M85" i="3"/>
  <c r="D76" i="3"/>
  <c r="P76" i="3" s="1"/>
  <c r="P83" i="3"/>
  <c r="D11" i="3"/>
  <c r="P80" i="3"/>
  <c r="L11" i="3"/>
  <c r="L85" i="3" s="1"/>
  <c r="G11" i="3"/>
  <c r="J11" i="3"/>
  <c r="J85" i="3" s="1"/>
  <c r="P12" i="3"/>
  <c r="K11" i="3"/>
  <c r="H11" i="3"/>
  <c r="H85" i="3" s="1"/>
  <c r="E11" i="3"/>
  <c r="I11" i="3"/>
  <c r="P18" i="3"/>
  <c r="P54" i="3"/>
  <c r="P28" i="3"/>
  <c r="N11" i="3"/>
  <c r="N85" i="3" s="1"/>
  <c r="O11" i="3"/>
  <c r="O85" i="3" s="1"/>
  <c r="I85" i="3" l="1"/>
  <c r="G85" i="3"/>
  <c r="E85" i="3"/>
  <c r="K85" i="3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  <c r="D85" i="3" l="1"/>
  <c r="P85" i="3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<sst xmlns="http://schemas.openxmlformats.org/spreadsheetml/2006/main" count="200" uniqueCount="121">
  <si>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</si>
  <si>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</si>
  <si>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</si>
  <si>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</si>
  <si>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</si>
  <si>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</si>
  <si>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</si>
  <si>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</si>
  <si>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</si>
  <si>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</si>
  <si>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</si>
  <si>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</si>
  <si>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</si>
  <si>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</si>
  <si>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</si>
  <si>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</si>
  <si>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</si>
  <si>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</si>
  <si>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</si>
  <si>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</si>
  <si>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</si>
  <si>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</si>
  <si>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</si>
  <si>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</si>
  <si>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</si>
  <si>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</si>
  <si>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</si>
  <si>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</si>
  <si>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</si>
  <si>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</si>
  <si>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</si>
  <si>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</si>
  <si>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</si>
  <si>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</si>
  <si>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</si>
  <si>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</si>
  <si>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</si>
  <si>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</si>
  <si>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</si>
  <si>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</si>
  <si>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</si>
  <si>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</si>
  <si>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</si>
  <si>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</si>
  <si>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</si>
  <si>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</si>
  <si>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</si>
  <si>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</si>
  <si>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</si>
  <si>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</si>
  <si>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</si>
  <si>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</si>
  <si>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</si>
  <si>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</si>
  <si>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</si>
  <si>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</si>
  <si>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</si>
  <si>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</si>
  <si>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</si>
  <si>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</si>
  <si>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</si>
  <si>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</si>
  <si>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</si>
  <si>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</si>
  <si>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</si>
  <si>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</si>
  <si>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</si>
  <si>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</si>
  <si>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</si>
  <si>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</si>
  <si>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</si>
  <si>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</si>
  <si>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</si>
  <si>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</si>
  <si>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</si>
  <si>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</si>
  <si>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</si>
  <si>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</si>
  <si>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</si>
  <si>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</si>
  <si>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</si>
  <si>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</si>
  <si>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</si>
  <si>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</si>
  <si>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</si>
  <si>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</si>
  <si>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</si>
  <si>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</si>
  <si>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</si>
  <si>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</si>
  <si>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</si>
  <si>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</si>
  <si>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</si>
  <si>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</si>
  <si>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</si>
  <si>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</si>
  <si>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</si>
  <si>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</si>
  <si>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</si>
  <si>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</si>
  <si>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</si>
  <si>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</si>
  <si>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</si>
  <si>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</si>
  <si>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</si>
  <si>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</si>
  <si>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</si>
  <si>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</si>
  <si>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</si>
  <si>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</si>
  <si>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</si>
  <si>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>Noviembre 2023</t>
  </si>
  <si>
    <t xml:space="preserve">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</si>
  <si>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</si>
  <si>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                                            Enc. Depto. Administrativo y  Financiero</t>
  </si>
  <si>
    <t xml:space="preserve">                                                                                                                                                                                                            Claudio A. Caamaño Vélez</t>
  </si>
  <si>
    <t xml:space="preserve">                                                                                                                                                                                                                        Aprobado por      </t>
  </si>
  <si>
    <t xml:space="preserve">                                                                                                                                                                                                                     Director Ejecutivo</t>
  </si>
  <si>
    <t xml:space="preserve">                                                 Ilania Quezada Luciano</t>
  </si>
  <si>
    <t xml:space="preserve">                                                       Preparado por </t>
  </si>
  <si>
    <t xml:space="preserve">                                                  Enc.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</si>
</sst>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8" xfId="0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6" fillId="0" borderId="0" xfId="1" applyFont="1"/>
    <xf numFmtId="0" fontId="7" fillId="0" borderId="0" xfId="0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 readingOrder="1"/>
    </xf>
    <xf numFmtId="0" fontId="16" fillId="3" borderId="0" xfId="0" applyFont="1" applyFill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164" fontId="22" fillId="2" borderId="2" xfId="0" applyNumberFormat="1" applyFont="1" applyFill="1" applyBorder="1"/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43" fontId="24" fillId="0" borderId="0" xfId="1" applyFont="1"/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43" fontId="29" fillId="0" borderId="1" xfId="0" applyNumberFormat="1" applyFont="1" applyBorder="1"/>
    <xf numFmtId="0" fontId="29" fillId="0" borderId="0" xfId="0" applyFont="1" applyAlignment="1">
      <alignment horizontal="left" indent="1"/>
    </xf>
    <xf numFmtId="43" fontId="29" fillId="0" borderId="0" xfId="1" applyFont="1"/>
    <xf numFmtId="0" fontId="30" fillId="0" borderId="0" xfId="0" applyFont="1" applyAlignment="1">
      <alignment horizontal="left" indent="2"/>
    </xf>
    <xf numFmtId="43" fontId="30" fillId="0" borderId="0" xfId="1" applyFont="1"/>
    <xf numFmtId="43" fontId="30" fillId="0" borderId="6" xfId="1" applyFont="1" applyBorder="1"/>
    <xf numFmtId="0" fontId="30" fillId="0" borderId="0" xfId="0" applyFont="1" applyAlignment="1">
      <alignment horizontal="left" vertical="justify" wrapText="1" indent="2"/>
    </xf>
    <xf numFmtId="43" fontId="30" fillId="0" borderId="0" xfId="1" applyFont="1" applyBorder="1"/>
    <xf numFmtId="43" fontId="29" fillId="0" borderId="0" xfId="1" applyFont="1" applyBorder="1"/>
    <xf numFmtId="0" fontId="29" fillId="0" borderId="0" xfId="0" applyFont="1" applyAlignment="1">
      <alignment horizontal="left" vertical="justify" wrapText="1" indent="2"/>
    </xf>
    <xf numFmtId="43" fontId="30" fillId="0" borderId="0" xfId="0" applyNumberFormat="1" applyFont="1"/>
    <xf numFmtId="164" fontId="29" fillId="0" borderId="1" xfId="0" applyNumberFormat="1" applyFont="1" applyBorder="1"/>
    <xf numFmtId="43" fontId="29" fillId="0" borderId="1" xfId="1" applyFont="1" applyBorder="1"/>
    <xf numFmtId="0" fontId="31" fillId="2" borderId="2" xfId="0" applyFont="1" applyFill="1" applyBorder="1" applyAlignment="1">
      <alignment vertical="center"/>
    </xf>
    <xf numFmtId="43" fontId="31" fillId="2" borderId="2" xfId="1" applyFont="1" applyFill="1" applyBorder="1"/>
    <xf numFmtId="0" fontId="33" fillId="0" borderId="0" xfId="0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649915</xdr:colOff>
      <xdr:row>4</xdr:row>
      <xdr:rowOff>64577</xdr:rowOff>
    </xdr:from>
    <xdr:to>
      <xdr:col>13</xdr:col>
      <xdr:colOff>1452967</xdr:colOff>
      <xdr:row>8</xdr:row>
      <xdr:rowOff>232936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8813" y="839492"/>
          <a:ext cx="2853349" cy="1702046"/>
        </a:xfrm>
        <a:prstGeom prst="rect">
          <a:avLst/>
        </a:prstGeom>
      </xdr:spPr>
    </xdr:pic>
    <xdr:clientData/>
  </xdr:twoCellAnchor>
  <xdr:twoCellAnchor editAs="oneCell">
    <xdr:from>
      <xdr:col>2</xdr:col>
      <xdr:colOff>517071</xdr:colOff>
      <xdr:row>4</xdr:row>
      <xdr:rowOff>64577</xdr:rowOff>
    </xdr:from>
    <xdr:to>
      <xdr:col>2</xdr:col>
      <xdr:colOff>3252107</xdr:colOff>
      <xdr:row>8</xdr:row>
      <xdr:rowOff>258535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385" y="839492"/>
          <a:ext cx="2735036" cy="1727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6" t="s">
        <v>92</v>
      </c>
      <c r="D3" s="67"/>
      <c r="E3" s="67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4" t="s">
        <v>93</v>
      </c>
      <c r="D4" s="65"/>
      <c r="E4" s="65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3" t="s">
        <v>94</v>
      </c>
      <c r="D5" s="74"/>
      <c r="E5" s="74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4" t="s">
        <v>101</v>
      </c>
      <c r="D6" s="65"/>
      <c r="E6" s="65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8" t="s">
        <v>76</v>
      </c>
      <c r="D7" s="69"/>
      <c r="E7" s="69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0" t="s">
        <v>66</v>
      </c>
      <c r="D8" s="71" t="s">
        <v>91</v>
      </c>
      <c r="E8" s="71" t="s">
        <v>90</v>
      </c>
      <c r="F8" s="26"/>
    </row>
    <row r="9" spans="2:16" ht="23.25" customHeight="1" x14ac:dyDescent="0.3">
      <c r="C9" s="70"/>
      <c r="D9" s="72"/>
      <c r="E9" s="72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6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6" t="s">
        <v>103</v>
      </c>
      <c r="D91" s="76"/>
      <c r="E91" s="29" t="s">
        <v>96</v>
      </c>
      <c r="F91" s="29"/>
      <c r="G91" s="14"/>
    </row>
    <row r="92" spans="3:7" ht="16.5" x14ac:dyDescent="0.25">
      <c r="C92" s="76" t="s">
        <v>108</v>
      </c>
      <c r="D92" s="76"/>
      <c r="E92" s="29" t="s">
        <v>109</v>
      </c>
      <c r="F92" s="29"/>
      <c r="G92" s="15"/>
    </row>
    <row r="93" spans="3:7" ht="18.75" customHeight="1" x14ac:dyDescent="0.25">
      <c r="C93" s="76" t="s">
        <v>102</v>
      </c>
      <c r="D93" s="76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75" t="s">
        <v>100</v>
      </c>
      <c r="D95" s="75"/>
      <c r="E95" s="75"/>
      <c r="F95" s="75"/>
      <c r="G95" s="6"/>
    </row>
    <row r="96" spans="3:7" ht="18.75" x14ac:dyDescent="0.3">
      <c r="C96" s="75" t="s">
        <v>97</v>
      </c>
      <c r="D96" s="75"/>
      <c r="E96" s="75"/>
      <c r="F96" s="75"/>
      <c r="G96" s="6"/>
    </row>
    <row r="97" spans="3:7" ht="18.75" x14ac:dyDescent="0.3">
      <c r="C97" s="75" t="s">
        <v>98</v>
      </c>
      <c r="D97" s="75"/>
      <c r="E97" s="75"/>
      <c r="F97" s="75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R103"/>
  <sheetViews>
    <sheetView showGridLines="0" tabSelected="1" view="pageLayout" topLeftCell="C1" zoomScale="59" zoomScaleNormal="70" zoomScaleSheetLayoutView="48" zoomScalePageLayoutView="59" workbookViewId="0">
      <selection activeCell="P12" sqref="P12"/>
    </sheetView>
  </sheetViews>
  <sheetFormatPr defaultColWidth="11.42578125" defaultRowHeight="18.75" x14ac:dyDescent="0.3"/>
  <cols>
    <col min="1" max="1" width="0.5703125" style="6" customWidth="1"/>
    <col min="2" max="2" width="4.7109375" style="6" customWidth="1"/>
    <col min="3" max="3" width="84" style="6" customWidth="1"/>
    <col min="4" max="4" width="25.28515625" style="6" customWidth="1"/>
    <col min="5" max="5" width="25.7109375" style="6" customWidth="1"/>
    <col min="6" max="7" width="25.85546875" style="6" customWidth="1"/>
    <col min="8" max="8" width="27.5703125" style="6" customWidth="1"/>
    <col min="9" max="9" width="25.42578125" style="6" customWidth="1"/>
    <col min="10" max="10" width="27.5703125" style="6" customWidth="1"/>
    <col min="11" max="11" width="26.5703125" style="6" customWidth="1"/>
    <col min="12" max="12" width="28.140625" style="6" customWidth="1"/>
    <col min="13" max="13" width="28.7109375" style="6" customWidth="1"/>
    <col min="14" max="14" width="28.5703125" style="6" customWidth="1"/>
    <col min="15" max="15" width="0.140625" style="6" customWidth="1"/>
    <col min="16" max="16" width="30" style="6" customWidth="1"/>
    <col min="17" max="17" width="24.140625" style="6" customWidth="1"/>
    <col min="18" max="16384" width="11.42578125" style="6"/>
  </cols>
  <sheetData>
    <row r="1" spans="3:18" ht="12" customHeight="1" x14ac:dyDescent="0.3"/>
    <row r="2" spans="3:18" ht="16.5" customHeight="1" x14ac:dyDescent="0.3"/>
    <row r="3" spans="3:18" ht="16.5" customHeight="1" x14ac:dyDescent="0.3"/>
    <row r="4" spans="3:18" ht="16.5" customHeight="1" x14ac:dyDescent="0.3"/>
    <row r="5" spans="3:18" ht="31.5" customHeight="1" x14ac:dyDescent="0.3">
      <c r="C5" s="77" t="s">
        <v>92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3:18" ht="33" customHeight="1" x14ac:dyDescent="0.3">
      <c r="C6" s="77" t="s">
        <v>93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3:18" ht="28.5" x14ac:dyDescent="0.3">
      <c r="C7" s="79" t="s">
        <v>111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3:18" ht="28.5" customHeight="1" x14ac:dyDescent="0.3">
      <c r="C8" s="77" t="s">
        <v>95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3:18" ht="22.5" customHeight="1" x14ac:dyDescent="0.3">
      <c r="C9" s="81" t="s">
        <v>76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spans="3:18" ht="23.25" customHeight="1" x14ac:dyDescent="0.3">
      <c r="C10" s="44" t="s">
        <v>66</v>
      </c>
      <c r="D10" s="45" t="s">
        <v>78</v>
      </c>
      <c r="E10" s="45" t="s">
        <v>79</v>
      </c>
      <c r="F10" s="45" t="s">
        <v>80</v>
      </c>
      <c r="G10" s="45" t="s">
        <v>81</v>
      </c>
      <c r="H10" s="46" t="s">
        <v>82</v>
      </c>
      <c r="I10" s="45" t="s">
        <v>83</v>
      </c>
      <c r="J10" s="46" t="s">
        <v>84</v>
      </c>
      <c r="K10" s="45" t="s">
        <v>85</v>
      </c>
      <c r="L10" s="45" t="s">
        <v>86</v>
      </c>
      <c r="M10" s="45" t="s">
        <v>87</v>
      </c>
      <c r="N10" s="45" t="s">
        <v>88</v>
      </c>
      <c r="O10" s="46" t="s">
        <v>89</v>
      </c>
      <c r="P10" s="45" t="s">
        <v>77</v>
      </c>
      <c r="Q10" s="16"/>
      <c r="R10" s="16"/>
    </row>
    <row r="11" spans="3:18" ht="32.25" customHeight="1" x14ac:dyDescent="0.4">
      <c r="C11" s="47" t="s">
        <v>0</v>
      </c>
      <c r="D11" s="48">
        <f>+D12+D18+D28+D38+D47+D54+D65+D69+D72</f>
        <v>7310698.71</v>
      </c>
      <c r="E11" s="48">
        <f>+E12+E18+E28+E38+E47+E54+E65+E69+E72</f>
        <v>8927180.6600000001</v>
      </c>
      <c r="F11" s="48">
        <f>+F12+F18+F28+F38+F47+F54+F65+F69+F72</f>
        <v>9123124.2599999998</v>
      </c>
      <c r="G11" s="48">
        <f t="shared" ref="G11:L11" si="0">+G12+G18+G28+G38+G47+G54+G65+G69+G72+G76</f>
        <v>8510664.7699999996</v>
      </c>
      <c r="H11" s="48">
        <f t="shared" si="0"/>
        <v>11789198.630000001</v>
      </c>
      <c r="I11" s="48">
        <f t="shared" si="0"/>
        <v>9420068.6600000001</v>
      </c>
      <c r="J11" s="48">
        <f t="shared" si="0"/>
        <v>10277794.620000003</v>
      </c>
      <c r="K11" s="48">
        <f t="shared" si="0"/>
        <v>9233046.1500000004</v>
      </c>
      <c r="L11" s="48">
        <f t="shared" si="0"/>
        <v>10777020.770000001</v>
      </c>
      <c r="M11" s="48">
        <f>+M12+M18+M28+M54</f>
        <v>10677767.210000001</v>
      </c>
      <c r="N11" s="48">
        <f>+N12+N18+N28+N38+N47+N54+N64+N69+N72+N76</f>
        <v>10499687.719999999</v>
      </c>
      <c r="O11" s="48">
        <f>+O12+O18+O28+O38+O47+O54+O64+O69+O72+O76</f>
        <v>0</v>
      </c>
      <c r="P11" s="48">
        <f>+D11+E11+F11+G11+H11+I11+J11+K11+L11+M11+N11+O11</f>
        <v>106546252.16000003</v>
      </c>
      <c r="Q11" s="16"/>
      <c r="R11" s="16"/>
    </row>
    <row r="12" spans="3:18" ht="27" customHeight="1" x14ac:dyDescent="0.4">
      <c r="C12" s="49" t="s">
        <v>1</v>
      </c>
      <c r="D12" s="50">
        <f t="shared" ref="D12:L12" si="1">+D13+D14+D15+D16+D17</f>
        <v>7140905.9100000001</v>
      </c>
      <c r="E12" s="50">
        <f t="shared" si="1"/>
        <v>8228538.7000000002</v>
      </c>
      <c r="F12" s="50">
        <f t="shared" si="1"/>
        <v>7668391.1400000006</v>
      </c>
      <c r="G12" s="50">
        <f t="shared" si="1"/>
        <v>7624288.5</v>
      </c>
      <c r="H12" s="50">
        <f t="shared" si="1"/>
        <v>7778637.1400000006</v>
      </c>
      <c r="I12" s="50">
        <f t="shared" si="1"/>
        <v>7805818.0600000005</v>
      </c>
      <c r="J12" s="50">
        <f t="shared" si="1"/>
        <v>7884776.830000001</v>
      </c>
      <c r="K12" s="50">
        <f t="shared" si="1"/>
        <v>7828343.8400000008</v>
      </c>
      <c r="L12" s="50">
        <f t="shared" si="1"/>
        <v>7492456.1800000006</v>
      </c>
      <c r="M12" s="50">
        <f>+M13+M14+M15+M16+M17</f>
        <v>7874461.7300000004</v>
      </c>
      <c r="N12" s="50">
        <f>+N13+N14+N15+N16+N17</f>
        <v>7645413.6899999995</v>
      </c>
      <c r="O12" s="50">
        <f t="shared" ref="O12" si="2">+O13+O14+O15+O16+O17</f>
        <v>0</v>
      </c>
      <c r="P12" s="50">
        <f t="shared" ref="P12:P77" si="3">+D12+E12+F12+G12+H12+I12+J12+K12+L12+M12+N12+O12</f>
        <v>84972031.720000014</v>
      </c>
      <c r="Q12" s="16"/>
      <c r="R12" s="16"/>
    </row>
    <row r="13" spans="3:18" ht="23.25" customHeight="1" x14ac:dyDescent="0.4">
      <c r="C13" s="51" t="s">
        <v>2</v>
      </c>
      <c r="D13" s="52">
        <v>6215000</v>
      </c>
      <c r="E13" s="52">
        <v>7186284.6299999999</v>
      </c>
      <c r="F13" s="52">
        <v>6694094.8500000006</v>
      </c>
      <c r="G13" s="52">
        <v>6630833.3300000001</v>
      </c>
      <c r="H13" s="52">
        <v>6765000</v>
      </c>
      <c r="I13" s="52">
        <v>6788000</v>
      </c>
      <c r="J13" s="52">
        <v>6769839.040000001</v>
      </c>
      <c r="K13" s="52">
        <v>6766190.3100000005</v>
      </c>
      <c r="L13" s="52">
        <v>6465000</v>
      </c>
      <c r="M13" s="52">
        <v>6827950.1600000001</v>
      </c>
      <c r="N13" s="52">
        <v>6619976.0099999998</v>
      </c>
      <c r="O13" s="52">
        <v>0</v>
      </c>
      <c r="P13" s="52">
        <f t="shared" si="3"/>
        <v>73728168.330000013</v>
      </c>
      <c r="Q13" s="16"/>
      <c r="R13" s="16"/>
    </row>
    <row r="14" spans="3:18" ht="21.75" customHeight="1" x14ac:dyDescent="0.4">
      <c r="C14" s="51" t="s">
        <v>3</v>
      </c>
      <c r="D14" s="52">
        <v>0</v>
      </c>
      <c r="E14" s="53">
        <v>0</v>
      </c>
      <c r="F14" s="52">
        <v>0</v>
      </c>
      <c r="G14" s="52">
        <v>0</v>
      </c>
      <c r="H14" s="52">
        <v>0</v>
      </c>
      <c r="I14" s="52">
        <v>0</v>
      </c>
      <c r="J14" s="52">
        <v>112000</v>
      </c>
      <c r="K14" s="52">
        <v>56000</v>
      </c>
      <c r="L14" s="52">
        <v>56000</v>
      </c>
      <c r="M14" s="52">
        <v>56000</v>
      </c>
      <c r="N14" s="52">
        <v>56000</v>
      </c>
      <c r="O14" s="52">
        <v>0</v>
      </c>
      <c r="P14" s="52">
        <f t="shared" si="3"/>
        <v>336000</v>
      </c>
      <c r="Q14" s="16"/>
      <c r="R14" s="16"/>
    </row>
    <row r="15" spans="3:18" ht="23.25" customHeight="1" x14ac:dyDescent="0.4">
      <c r="C15" s="51" t="s">
        <v>4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f t="shared" si="3"/>
        <v>0</v>
      </c>
      <c r="Q15" s="11"/>
    </row>
    <row r="16" spans="3:18" ht="25.5" customHeight="1" x14ac:dyDescent="0.4">
      <c r="C16" s="51" t="s">
        <v>5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f t="shared" si="3"/>
        <v>0</v>
      </c>
    </row>
    <row r="17" spans="3:18" ht="23.25" customHeight="1" x14ac:dyDescent="0.4">
      <c r="C17" s="51" t="s">
        <v>6</v>
      </c>
      <c r="D17" s="52">
        <v>925905.91</v>
      </c>
      <c r="E17" s="52">
        <v>1042254.0700000002</v>
      </c>
      <c r="F17" s="52">
        <v>974296.29</v>
      </c>
      <c r="G17" s="52">
        <v>993455.17000000016</v>
      </c>
      <c r="H17" s="52">
        <v>1013637.1400000002</v>
      </c>
      <c r="I17" s="52">
        <v>1017818.0600000002</v>
      </c>
      <c r="J17" s="52">
        <v>1002937.7900000002</v>
      </c>
      <c r="K17" s="52">
        <v>1006153.5300000001</v>
      </c>
      <c r="L17" s="52">
        <v>971456.18000000028</v>
      </c>
      <c r="M17" s="52">
        <v>990511.5700000003</v>
      </c>
      <c r="N17" s="52">
        <v>969437.68</v>
      </c>
      <c r="O17" s="52">
        <v>0</v>
      </c>
      <c r="P17" s="52">
        <f t="shared" si="3"/>
        <v>10907863.390000002</v>
      </c>
    </row>
    <row r="18" spans="3:18" ht="25.5" customHeight="1" x14ac:dyDescent="0.4">
      <c r="C18" s="49" t="s">
        <v>7</v>
      </c>
      <c r="D18" s="50">
        <f t="shared" ref="D18:L18" si="4">+D19+D20+D21+D22+D23+D24+D25+D26+D27</f>
        <v>169792.8</v>
      </c>
      <c r="E18" s="50">
        <f t="shared" si="4"/>
        <v>557837.31999999995</v>
      </c>
      <c r="F18" s="50">
        <f>+F19+F20+F21+F22+F23+F24+F25+F26+F27</f>
        <v>810356.7</v>
      </c>
      <c r="G18" s="50">
        <f>+G19+G20+G21+G22+G23+G24+G25+G26+G27</f>
        <v>421192.35000000003</v>
      </c>
      <c r="H18" s="50">
        <f t="shared" si="4"/>
        <v>943123.67</v>
      </c>
      <c r="I18" s="50">
        <f t="shared" si="4"/>
        <v>1157598.49</v>
      </c>
      <c r="J18" s="50">
        <f t="shared" si="4"/>
        <v>2140605.5</v>
      </c>
      <c r="K18" s="50">
        <f t="shared" si="4"/>
        <v>599874.62999999989</v>
      </c>
      <c r="L18" s="50">
        <f t="shared" si="4"/>
        <v>1574810.01</v>
      </c>
      <c r="M18" s="50">
        <f>+M19+M20+M21+M22+M23+M24+M25+M26+M27</f>
        <v>2318535.5699999998</v>
      </c>
      <c r="N18" s="50">
        <f>+N19+N20+N21+N22+N23+N24+N25+N26+N27</f>
        <v>1476569.6800000002</v>
      </c>
      <c r="O18" s="50">
        <v>0</v>
      </c>
      <c r="P18" s="50">
        <f t="shared" si="3"/>
        <v>12170296.719999999</v>
      </c>
    </row>
    <row r="19" spans="3:18" ht="24" customHeight="1" x14ac:dyDescent="0.4">
      <c r="C19" s="51" t="s">
        <v>8</v>
      </c>
      <c r="D19" s="52">
        <v>69643.8</v>
      </c>
      <c r="E19" s="52">
        <v>63789.72</v>
      </c>
      <c r="F19" s="52">
        <v>448854.69999999995</v>
      </c>
      <c r="G19" s="52">
        <v>72073.34</v>
      </c>
      <c r="H19" s="52">
        <v>104036.04</v>
      </c>
      <c r="I19" s="52">
        <v>258697.19</v>
      </c>
      <c r="J19" s="52">
        <v>191222.94</v>
      </c>
      <c r="K19" s="52">
        <v>104588</v>
      </c>
      <c r="L19" s="52">
        <v>210873.59999999998</v>
      </c>
      <c r="M19" s="52">
        <v>0</v>
      </c>
      <c r="N19" s="52">
        <v>588720.17000000004</v>
      </c>
      <c r="O19" s="52">
        <v>0</v>
      </c>
      <c r="P19" s="52">
        <f t="shared" si="3"/>
        <v>2112499.5</v>
      </c>
    </row>
    <row r="20" spans="3:18" ht="50.25" customHeight="1" x14ac:dyDescent="0.4">
      <c r="C20" s="54" t="s">
        <v>9</v>
      </c>
      <c r="D20" s="52">
        <v>0</v>
      </c>
      <c r="E20" s="52">
        <v>0</v>
      </c>
      <c r="F20" s="52">
        <v>60829</v>
      </c>
      <c r="G20" s="52">
        <v>1719.97</v>
      </c>
      <c r="H20" s="52">
        <v>61017.66</v>
      </c>
      <c r="I20" s="52">
        <v>26432</v>
      </c>
      <c r="J20" s="52">
        <v>3045.5</v>
      </c>
      <c r="K20" s="52">
        <v>33512</v>
      </c>
      <c r="L20" s="52">
        <v>38745.300000000003</v>
      </c>
      <c r="M20" s="52">
        <v>0</v>
      </c>
      <c r="N20" s="52">
        <v>48809.8</v>
      </c>
      <c r="O20" s="52">
        <v>0</v>
      </c>
      <c r="P20" s="52">
        <f t="shared" si="3"/>
        <v>274111.23</v>
      </c>
    </row>
    <row r="21" spans="3:18" ht="24" customHeight="1" x14ac:dyDescent="0.4">
      <c r="C21" s="51" t="s">
        <v>10</v>
      </c>
      <c r="D21" s="52">
        <v>0</v>
      </c>
      <c r="E21" s="52">
        <v>344500</v>
      </c>
      <c r="F21" s="52">
        <v>224150</v>
      </c>
      <c r="G21" s="52">
        <v>102700</v>
      </c>
      <c r="H21" s="52">
        <v>214650</v>
      </c>
      <c r="I21" s="52">
        <v>299150</v>
      </c>
      <c r="J21" s="52">
        <v>298950</v>
      </c>
      <c r="K21" s="52">
        <v>191786.41999999998</v>
      </c>
      <c r="L21" s="52">
        <v>450000</v>
      </c>
      <c r="M21" s="52">
        <v>196212.5</v>
      </c>
      <c r="N21" s="52">
        <v>0</v>
      </c>
      <c r="O21" s="52">
        <v>0</v>
      </c>
      <c r="P21" s="52">
        <f t="shared" si="3"/>
        <v>2322098.92</v>
      </c>
    </row>
    <row r="22" spans="3:18" ht="23.25" customHeight="1" x14ac:dyDescent="0.4">
      <c r="C22" s="51" t="s">
        <v>11</v>
      </c>
      <c r="D22" s="52">
        <v>0</v>
      </c>
      <c r="E22" s="52">
        <v>0</v>
      </c>
      <c r="F22" s="52">
        <v>0</v>
      </c>
      <c r="G22" s="52">
        <v>0</v>
      </c>
      <c r="H22" s="52">
        <v>2340</v>
      </c>
      <c r="I22" s="52">
        <v>0</v>
      </c>
      <c r="J22" s="52">
        <v>3193.51</v>
      </c>
      <c r="K22" s="52">
        <v>0</v>
      </c>
      <c r="L22" s="52">
        <v>3590</v>
      </c>
      <c r="M22" s="52">
        <v>0</v>
      </c>
      <c r="N22" s="52">
        <v>3120</v>
      </c>
      <c r="O22" s="52">
        <v>0</v>
      </c>
      <c r="P22" s="52">
        <f t="shared" si="3"/>
        <v>12243.51</v>
      </c>
    </row>
    <row r="23" spans="3:18" ht="23.25" customHeight="1" x14ac:dyDescent="0.4">
      <c r="C23" s="51" t="s">
        <v>12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1238000</v>
      </c>
      <c r="K23" s="52">
        <v>51030</v>
      </c>
      <c r="L23" s="52">
        <v>0</v>
      </c>
      <c r="M23" s="52">
        <v>106200</v>
      </c>
      <c r="N23" s="52">
        <v>0</v>
      </c>
      <c r="O23" s="52">
        <v>0</v>
      </c>
      <c r="P23" s="52">
        <f t="shared" si="3"/>
        <v>1395230</v>
      </c>
    </row>
    <row r="24" spans="3:18" ht="24" customHeight="1" x14ac:dyDescent="0.4">
      <c r="C24" s="51" t="s">
        <v>13</v>
      </c>
      <c r="D24" s="52">
        <v>100149</v>
      </c>
      <c r="E24" s="52">
        <v>149547.6</v>
      </c>
      <c r="F24" s="52">
        <v>0</v>
      </c>
      <c r="G24" s="52">
        <v>164273.26</v>
      </c>
      <c r="H24" s="52">
        <v>281911.38</v>
      </c>
      <c r="I24" s="52">
        <v>160303.29999999999</v>
      </c>
      <c r="J24" s="52">
        <v>163150.29999999999</v>
      </c>
      <c r="K24" s="52">
        <v>164127.9</v>
      </c>
      <c r="L24" s="52">
        <v>164635.29999999999</v>
      </c>
      <c r="M24" s="52">
        <v>0</v>
      </c>
      <c r="N24" s="52">
        <v>168605.6</v>
      </c>
      <c r="O24" s="52">
        <v>0</v>
      </c>
      <c r="P24" s="52">
        <f t="shared" si="3"/>
        <v>1516703.6400000001</v>
      </c>
    </row>
    <row r="25" spans="3:18" ht="49.5" customHeight="1" x14ac:dyDescent="0.4">
      <c r="C25" s="54" t="s">
        <v>14</v>
      </c>
      <c r="D25" s="52">
        <v>0</v>
      </c>
      <c r="E25" s="52">
        <v>0</v>
      </c>
      <c r="F25" s="52">
        <v>31683</v>
      </c>
      <c r="G25" s="52">
        <v>0</v>
      </c>
      <c r="H25" s="52">
        <v>33399.99</v>
      </c>
      <c r="I25" s="52">
        <v>0</v>
      </c>
      <c r="J25" s="52">
        <v>186215.7</v>
      </c>
      <c r="K25" s="52">
        <v>54830.31</v>
      </c>
      <c r="L25" s="52">
        <v>1400</v>
      </c>
      <c r="M25" s="52">
        <v>265151.45999999996</v>
      </c>
      <c r="N25" s="52">
        <v>71473.11</v>
      </c>
      <c r="O25" s="52">
        <v>0</v>
      </c>
      <c r="P25" s="52">
        <f t="shared" si="3"/>
        <v>644153.56999999995</v>
      </c>
    </row>
    <row r="26" spans="3:18" ht="52.5" x14ac:dyDescent="0.4">
      <c r="C26" s="54" t="s">
        <v>15</v>
      </c>
      <c r="D26" s="52">
        <v>0</v>
      </c>
      <c r="E26" s="52">
        <v>0</v>
      </c>
      <c r="F26" s="52">
        <v>0</v>
      </c>
      <c r="G26" s="52">
        <v>13177.58</v>
      </c>
      <c r="H26" s="52">
        <v>222374.6</v>
      </c>
      <c r="I26" s="52">
        <v>413016</v>
      </c>
      <c r="J26" s="52">
        <v>25977.55</v>
      </c>
      <c r="K26" s="52">
        <v>0</v>
      </c>
      <c r="L26" s="52">
        <v>701111.81</v>
      </c>
      <c r="M26" s="52">
        <v>1254021</v>
      </c>
      <c r="N26" s="55">
        <v>578482.81000000006</v>
      </c>
      <c r="O26" s="55">
        <v>0</v>
      </c>
      <c r="P26" s="55">
        <f>+D26+E26+F26+G26+H26+I26+J26+K26+L26+M26+N26+O26</f>
        <v>3208161.35</v>
      </c>
    </row>
    <row r="27" spans="3:18" ht="24" customHeight="1" x14ac:dyDescent="0.4">
      <c r="C27" s="54" t="s">
        <v>16</v>
      </c>
      <c r="D27" s="52">
        <v>0</v>
      </c>
      <c r="E27" s="52">
        <v>0</v>
      </c>
      <c r="F27" s="52">
        <v>44840</v>
      </c>
      <c r="G27" s="52">
        <v>67248.2</v>
      </c>
      <c r="H27" s="52">
        <v>23394</v>
      </c>
      <c r="I27" s="52">
        <v>0</v>
      </c>
      <c r="J27" s="52">
        <v>30850</v>
      </c>
      <c r="K27" s="52">
        <v>0</v>
      </c>
      <c r="L27" s="52">
        <v>4454</v>
      </c>
      <c r="M27" s="52">
        <v>496950.61</v>
      </c>
      <c r="N27" s="52">
        <v>17358.189999999999</v>
      </c>
      <c r="O27" s="52">
        <v>0</v>
      </c>
      <c r="P27" s="52">
        <f>+D27+E27+F27+G27+H27+I27+J27+K27+L27+M27+N27+O27</f>
        <v>685095</v>
      </c>
    </row>
    <row r="28" spans="3:18" ht="24" customHeight="1" x14ac:dyDescent="0.4">
      <c r="C28" s="49" t="s">
        <v>17</v>
      </c>
      <c r="D28" s="50">
        <f>+D29+D30+D31+D32+D33+D34+D35+D36+D37</f>
        <v>0</v>
      </c>
      <c r="E28" s="50">
        <f t="shared" ref="E28:M28" si="5">+E29+E30+E31+E32+E33+E34+E35+E36+E37</f>
        <v>140804.63999999998</v>
      </c>
      <c r="F28" s="50">
        <f t="shared" si="5"/>
        <v>355014.88</v>
      </c>
      <c r="G28" s="50">
        <f t="shared" si="5"/>
        <v>465183.92000000004</v>
      </c>
      <c r="H28" s="50">
        <f t="shared" si="5"/>
        <v>1492172.29</v>
      </c>
      <c r="I28" s="50">
        <f t="shared" si="5"/>
        <v>234125.27999999997</v>
      </c>
      <c r="J28" s="50">
        <f t="shared" si="5"/>
        <v>238047.88</v>
      </c>
      <c r="K28" s="50">
        <f t="shared" si="5"/>
        <v>238798.04</v>
      </c>
      <c r="L28" s="50">
        <f t="shared" si="5"/>
        <v>1399321.52</v>
      </c>
      <c r="M28" s="50">
        <f t="shared" si="5"/>
        <v>291868.08999999997</v>
      </c>
      <c r="N28" s="50">
        <f>+N29+N30+N31+N32+N33+N34+N35+N36+N37</f>
        <v>303361.43</v>
      </c>
      <c r="O28" s="50">
        <f t="shared" ref="O28:P28" si="6">+O29+O30+O31+O32+O33+O34+O35+O36+O37</f>
        <v>0</v>
      </c>
      <c r="P28" s="50">
        <f t="shared" si="6"/>
        <v>5158697.9699999988</v>
      </c>
      <c r="Q28" s="17"/>
      <c r="R28" s="17"/>
    </row>
    <row r="29" spans="3:18" ht="53.25" customHeight="1" x14ac:dyDescent="0.4">
      <c r="C29" s="54" t="s">
        <v>18</v>
      </c>
      <c r="D29" s="52">
        <v>0</v>
      </c>
      <c r="E29" s="52">
        <v>41032.1</v>
      </c>
      <c r="F29" s="52">
        <v>14179.52</v>
      </c>
      <c r="G29" s="52">
        <v>13933</v>
      </c>
      <c r="H29" s="52">
        <v>43858.3</v>
      </c>
      <c r="I29" s="52">
        <v>5460</v>
      </c>
      <c r="J29" s="52">
        <v>6087.99</v>
      </c>
      <c r="K29" s="52">
        <v>30422</v>
      </c>
      <c r="L29" s="52">
        <v>25748</v>
      </c>
      <c r="M29" s="52">
        <v>17657.8</v>
      </c>
      <c r="N29" s="52">
        <v>61750.3</v>
      </c>
      <c r="O29" s="52">
        <v>0</v>
      </c>
      <c r="P29" s="55">
        <f t="shared" si="3"/>
        <v>260129.01</v>
      </c>
    </row>
    <row r="30" spans="3:18" ht="25.5" customHeight="1" x14ac:dyDescent="0.4">
      <c r="C30" s="51" t="s">
        <v>19</v>
      </c>
      <c r="D30" s="52">
        <v>0</v>
      </c>
      <c r="E30" s="52">
        <v>0</v>
      </c>
      <c r="F30" s="52">
        <v>0</v>
      </c>
      <c r="G30" s="52">
        <v>0</v>
      </c>
      <c r="H30" s="52">
        <v>825</v>
      </c>
      <c r="I30" s="52">
        <v>0</v>
      </c>
      <c r="J30" s="52">
        <v>9899.98</v>
      </c>
      <c r="K30" s="52">
        <v>84880.35</v>
      </c>
      <c r="L30" s="52">
        <v>0</v>
      </c>
      <c r="M30" s="52">
        <v>0</v>
      </c>
      <c r="N30" s="52">
        <v>9346.4500000000007</v>
      </c>
      <c r="O30" s="52">
        <v>0</v>
      </c>
      <c r="P30" s="55">
        <f t="shared" si="3"/>
        <v>104951.78</v>
      </c>
    </row>
    <row r="31" spans="3:18" ht="52.5" customHeight="1" x14ac:dyDescent="0.4">
      <c r="C31" s="54" t="s">
        <v>20</v>
      </c>
      <c r="D31" s="52">
        <v>0</v>
      </c>
      <c r="E31" s="52">
        <v>73620.2</v>
      </c>
      <c r="F31" s="52">
        <v>0</v>
      </c>
      <c r="G31" s="52">
        <v>3560.5</v>
      </c>
      <c r="H31" s="52">
        <v>67544.97</v>
      </c>
      <c r="I31" s="52">
        <v>29717.120000000003</v>
      </c>
      <c r="J31" s="52">
        <v>305</v>
      </c>
      <c r="K31" s="52">
        <v>12744</v>
      </c>
      <c r="L31" s="52">
        <v>761.1</v>
      </c>
      <c r="M31" s="52">
        <v>0</v>
      </c>
      <c r="N31" s="52">
        <v>95027.05</v>
      </c>
      <c r="O31" s="52">
        <v>0</v>
      </c>
      <c r="P31" s="55">
        <f t="shared" si="3"/>
        <v>283279.94</v>
      </c>
    </row>
    <row r="32" spans="3:18" ht="26.25" x14ac:dyDescent="0.4">
      <c r="C32" s="51" t="s">
        <v>21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16663.77</v>
      </c>
      <c r="J32" s="52">
        <v>0</v>
      </c>
      <c r="K32" s="52">
        <v>778.8</v>
      </c>
      <c r="L32" s="52">
        <v>0</v>
      </c>
      <c r="M32" s="52">
        <v>0</v>
      </c>
      <c r="N32" s="52">
        <v>0</v>
      </c>
      <c r="O32" s="52">
        <v>0</v>
      </c>
      <c r="P32" s="55">
        <f t="shared" si="3"/>
        <v>17442.57</v>
      </c>
    </row>
    <row r="33" spans="3:16" ht="55.5" customHeight="1" x14ac:dyDescent="0.4">
      <c r="C33" s="54" t="s">
        <v>22</v>
      </c>
      <c r="D33" s="52">
        <v>0</v>
      </c>
      <c r="E33" s="52">
        <v>0</v>
      </c>
      <c r="F33" s="52">
        <v>0</v>
      </c>
      <c r="G33" s="52">
        <v>3845.97</v>
      </c>
      <c r="H33" s="52">
        <v>976</v>
      </c>
      <c r="I33" s="52">
        <v>0</v>
      </c>
      <c r="J33" s="52">
        <v>1721.49</v>
      </c>
      <c r="K33" s="52">
        <v>0</v>
      </c>
      <c r="L33" s="52">
        <v>4904.58</v>
      </c>
      <c r="M33" s="52">
        <v>0</v>
      </c>
      <c r="N33" s="52">
        <v>776.01</v>
      </c>
      <c r="O33" s="52">
        <v>0</v>
      </c>
      <c r="P33" s="55">
        <f t="shared" si="3"/>
        <v>12224.05</v>
      </c>
    </row>
    <row r="34" spans="3:16" ht="56.25" customHeight="1" x14ac:dyDescent="0.4">
      <c r="C34" s="54" t="s">
        <v>23</v>
      </c>
      <c r="D34" s="52">
        <v>0</v>
      </c>
      <c r="E34" s="52">
        <v>0</v>
      </c>
      <c r="F34" s="52">
        <v>69494.92</v>
      </c>
      <c r="G34" s="52">
        <v>3563</v>
      </c>
      <c r="H34" s="52">
        <v>1354</v>
      </c>
      <c r="I34" s="52">
        <v>10819.79</v>
      </c>
      <c r="J34" s="52">
        <v>7359.08</v>
      </c>
      <c r="K34" s="52">
        <v>0</v>
      </c>
      <c r="L34" s="52">
        <v>23192.68</v>
      </c>
      <c r="M34" s="52">
        <v>0</v>
      </c>
      <c r="N34" s="52">
        <v>5369.32</v>
      </c>
      <c r="O34" s="52">
        <v>0</v>
      </c>
      <c r="P34" s="55">
        <f t="shared" si="3"/>
        <v>121152.79000000001</v>
      </c>
    </row>
    <row r="35" spans="3:16" ht="52.5" x14ac:dyDescent="0.4">
      <c r="C35" s="54" t="s">
        <v>24</v>
      </c>
      <c r="D35" s="52">
        <v>0</v>
      </c>
      <c r="E35" s="52">
        <v>0</v>
      </c>
      <c r="F35" s="52">
        <v>56775.7</v>
      </c>
      <c r="G35" s="52">
        <v>0</v>
      </c>
      <c r="H35" s="52">
        <v>1033775</v>
      </c>
      <c r="I35" s="52">
        <v>0</v>
      </c>
      <c r="J35" s="52">
        <v>823.9</v>
      </c>
      <c r="K35" s="52">
        <v>0</v>
      </c>
      <c r="L35" s="52">
        <v>1129245</v>
      </c>
      <c r="M35" s="52">
        <v>0</v>
      </c>
      <c r="N35" s="52">
        <v>550</v>
      </c>
      <c r="O35" s="52">
        <v>0</v>
      </c>
      <c r="P35" s="55">
        <f t="shared" si="3"/>
        <v>2221169.5999999996</v>
      </c>
    </row>
    <row r="36" spans="3:16" ht="50.25" customHeight="1" x14ac:dyDescent="0.4">
      <c r="C36" s="54" t="s">
        <v>25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5">
        <f t="shared" si="3"/>
        <v>0</v>
      </c>
    </row>
    <row r="37" spans="3:16" ht="28.5" customHeight="1" x14ac:dyDescent="0.4">
      <c r="C37" s="51" t="s">
        <v>26</v>
      </c>
      <c r="D37" s="52">
        <v>0</v>
      </c>
      <c r="E37" s="52">
        <v>26152.34</v>
      </c>
      <c r="F37" s="52">
        <v>214564.74</v>
      </c>
      <c r="G37" s="52">
        <v>440281.45</v>
      </c>
      <c r="H37" s="52">
        <v>343839.02</v>
      </c>
      <c r="I37" s="52">
        <v>171464.59999999998</v>
      </c>
      <c r="J37" s="52">
        <v>211850.44</v>
      </c>
      <c r="K37" s="52">
        <v>109972.89</v>
      </c>
      <c r="L37" s="52">
        <v>215470.16</v>
      </c>
      <c r="M37" s="52">
        <v>274210.28999999998</v>
      </c>
      <c r="N37" s="52">
        <v>130542.3</v>
      </c>
      <c r="O37" s="52">
        <v>0</v>
      </c>
      <c r="P37" s="55">
        <f t="shared" si="3"/>
        <v>2138348.2299999995</v>
      </c>
    </row>
    <row r="38" spans="3:16" ht="26.25" x14ac:dyDescent="0.4">
      <c r="C38" s="49" t="s">
        <v>27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6">
        <f t="shared" si="3"/>
        <v>0</v>
      </c>
    </row>
    <row r="39" spans="3:16" ht="54" customHeight="1" x14ac:dyDescent="0.4">
      <c r="C39" s="54" t="s">
        <v>28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f t="shared" si="3"/>
        <v>0</v>
      </c>
    </row>
    <row r="40" spans="3:16" ht="54" customHeight="1" x14ac:dyDescent="0.4">
      <c r="C40" s="54" t="s">
        <v>29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f t="shared" si="3"/>
        <v>0</v>
      </c>
    </row>
    <row r="41" spans="3:16" ht="54" customHeight="1" x14ac:dyDescent="0.4">
      <c r="C41" s="54" t="s">
        <v>30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f t="shared" si="3"/>
        <v>0</v>
      </c>
    </row>
    <row r="42" spans="3:16" ht="51.75" customHeight="1" x14ac:dyDescent="0.4">
      <c r="C42" s="54" t="s">
        <v>31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f t="shared" si="3"/>
        <v>0</v>
      </c>
    </row>
    <row r="43" spans="3:16" ht="53.25" customHeight="1" x14ac:dyDescent="0.4">
      <c r="C43" s="54" t="s">
        <v>32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f t="shared" si="3"/>
        <v>0</v>
      </c>
    </row>
    <row r="44" spans="3:16" ht="23.25" customHeight="1" x14ac:dyDescent="0.4">
      <c r="C44" s="51" t="s">
        <v>33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f t="shared" si="3"/>
        <v>0</v>
      </c>
    </row>
    <row r="45" spans="3:16" ht="50.25" customHeight="1" x14ac:dyDescent="0.4">
      <c r="C45" s="54" t="s">
        <v>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f t="shared" si="3"/>
        <v>0</v>
      </c>
    </row>
    <row r="46" spans="3:16" ht="56.25" customHeight="1" x14ac:dyDescent="0.4">
      <c r="C46" s="54" t="s">
        <v>35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f t="shared" si="3"/>
        <v>0</v>
      </c>
    </row>
    <row r="47" spans="3:16" ht="26.25" x14ac:dyDescent="0.4">
      <c r="C47" s="49" t="s">
        <v>36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f t="shared" si="3"/>
        <v>0</v>
      </c>
    </row>
    <row r="48" spans="3:16" ht="28.5" customHeight="1" x14ac:dyDescent="0.4">
      <c r="C48" s="54" t="s">
        <v>37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f t="shared" si="3"/>
        <v>0</v>
      </c>
    </row>
    <row r="49" spans="3:16" ht="24" customHeight="1" x14ac:dyDescent="0.4">
      <c r="C49" s="54" t="s">
        <v>38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f t="shared" si="3"/>
        <v>0</v>
      </c>
    </row>
    <row r="50" spans="3:16" ht="25.5" customHeight="1" x14ac:dyDescent="0.4">
      <c r="C50" s="54" t="s">
        <v>39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f t="shared" si="3"/>
        <v>0</v>
      </c>
    </row>
    <row r="51" spans="3:16" ht="51.75" customHeight="1" x14ac:dyDescent="0.4">
      <c r="C51" s="54" t="s">
        <v>40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f t="shared" si="3"/>
        <v>0</v>
      </c>
    </row>
    <row r="52" spans="3:16" ht="52.5" x14ac:dyDescent="0.4">
      <c r="C52" s="54" t="s">
        <v>41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f t="shared" si="3"/>
        <v>0</v>
      </c>
    </row>
    <row r="53" spans="3:16" ht="52.5" x14ac:dyDescent="0.4">
      <c r="C53" s="54" t="s">
        <v>42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f t="shared" si="3"/>
        <v>0</v>
      </c>
    </row>
    <row r="54" spans="3:16" ht="25.5" customHeight="1" x14ac:dyDescent="0.4">
      <c r="C54" s="49" t="s">
        <v>43</v>
      </c>
      <c r="D54" s="50">
        <f t="shared" ref="D54:M54" si="7">+D55+D56+D57+D58+D59+D60+D61+D62+D63</f>
        <v>0</v>
      </c>
      <c r="E54" s="50">
        <f t="shared" si="7"/>
        <v>0</v>
      </c>
      <c r="F54" s="50">
        <f t="shared" si="7"/>
        <v>289361.53999999998</v>
      </c>
      <c r="G54" s="50">
        <f t="shared" si="7"/>
        <v>0</v>
      </c>
      <c r="H54" s="50">
        <f t="shared" si="7"/>
        <v>1575265.53</v>
      </c>
      <c r="I54" s="50">
        <f t="shared" si="7"/>
        <v>222526.83</v>
      </c>
      <c r="J54" s="50">
        <f t="shared" si="7"/>
        <v>14364.41</v>
      </c>
      <c r="K54" s="50">
        <f t="shared" si="7"/>
        <v>566029.64</v>
      </c>
      <c r="L54" s="50">
        <f t="shared" si="7"/>
        <v>310433.06</v>
      </c>
      <c r="M54" s="50">
        <f t="shared" si="7"/>
        <v>192901.82</v>
      </c>
      <c r="N54" s="50">
        <f>+N55+N56+N57+N58+N59+N60+N61+N62+N63</f>
        <v>177542.92</v>
      </c>
      <c r="O54" s="50">
        <f t="shared" ref="O54:P54" si="8">+O55+O56+O57+O58+O59+O60+O61+O62+O63</f>
        <v>0</v>
      </c>
      <c r="P54" s="50">
        <f t="shared" si="8"/>
        <v>3348425.75</v>
      </c>
    </row>
    <row r="55" spans="3:16" ht="24" customHeight="1" x14ac:dyDescent="0.4">
      <c r="C55" s="51" t="s">
        <v>44</v>
      </c>
      <c r="D55" s="52">
        <v>0</v>
      </c>
      <c r="E55" s="52">
        <v>0</v>
      </c>
      <c r="F55" s="52">
        <v>179217.5</v>
      </c>
      <c r="G55" s="52">
        <v>0</v>
      </c>
      <c r="H55" s="52">
        <v>93279</v>
      </c>
      <c r="I55" s="52">
        <v>185828.83</v>
      </c>
      <c r="J55" s="52">
        <v>14364.41</v>
      </c>
      <c r="K55" s="52">
        <v>82010</v>
      </c>
      <c r="L55" s="52">
        <v>310433.06</v>
      </c>
      <c r="M55" s="52">
        <v>99120</v>
      </c>
      <c r="N55" s="52">
        <v>0</v>
      </c>
      <c r="O55" s="52">
        <v>0</v>
      </c>
      <c r="P55" s="52">
        <f t="shared" si="3"/>
        <v>964252.8</v>
      </c>
    </row>
    <row r="56" spans="3:16" ht="33" customHeight="1" x14ac:dyDescent="0.4">
      <c r="C56" s="54" t="s">
        <v>45</v>
      </c>
      <c r="D56" s="52">
        <v>0</v>
      </c>
      <c r="E56" s="52">
        <v>0</v>
      </c>
      <c r="F56" s="52">
        <v>95715</v>
      </c>
      <c r="G56" s="52">
        <v>0</v>
      </c>
      <c r="H56" s="52">
        <v>58500.06</v>
      </c>
      <c r="I56" s="52">
        <v>0</v>
      </c>
      <c r="J56" s="52">
        <v>0</v>
      </c>
      <c r="K56" s="52">
        <v>73102.44</v>
      </c>
      <c r="L56" s="52">
        <v>0</v>
      </c>
      <c r="M56" s="52">
        <v>0</v>
      </c>
      <c r="N56" s="52">
        <v>177542.92</v>
      </c>
      <c r="O56" s="52">
        <v>0</v>
      </c>
      <c r="P56" s="52">
        <f t="shared" si="3"/>
        <v>404860.42000000004</v>
      </c>
    </row>
    <row r="57" spans="3:16" ht="52.5" x14ac:dyDescent="0.4">
      <c r="C57" s="54" t="s">
        <v>46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f t="shared" si="3"/>
        <v>0</v>
      </c>
    </row>
    <row r="58" spans="3:16" ht="51.75" customHeight="1" x14ac:dyDescent="0.4">
      <c r="C58" s="54" t="s">
        <v>47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f t="shared" si="3"/>
        <v>0</v>
      </c>
    </row>
    <row r="59" spans="3:16" ht="52.5" x14ac:dyDescent="0.4">
      <c r="C59" s="54" t="s">
        <v>48</v>
      </c>
      <c r="D59" s="52">
        <v>0</v>
      </c>
      <c r="E59" s="52">
        <v>0</v>
      </c>
      <c r="F59" s="52">
        <v>14429.04</v>
      </c>
      <c r="G59" s="52">
        <v>0</v>
      </c>
      <c r="H59" s="52">
        <v>1423486.47</v>
      </c>
      <c r="I59" s="52">
        <v>36698</v>
      </c>
      <c r="J59" s="52">
        <v>0</v>
      </c>
      <c r="K59" s="52">
        <v>114802.2</v>
      </c>
      <c r="L59" s="52">
        <v>0</v>
      </c>
      <c r="M59" s="52">
        <v>93781.82</v>
      </c>
      <c r="N59" s="52">
        <v>0</v>
      </c>
      <c r="O59" s="52">
        <v>0</v>
      </c>
      <c r="P59" s="52">
        <f t="shared" si="3"/>
        <v>1683197.53</v>
      </c>
    </row>
    <row r="60" spans="3:16" ht="24" customHeight="1" x14ac:dyDescent="0.4">
      <c r="C60" s="54" t="s">
        <v>49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f t="shared" si="3"/>
        <v>0</v>
      </c>
    </row>
    <row r="61" spans="3:16" ht="23.25" customHeight="1" x14ac:dyDescent="0.4">
      <c r="C61" s="54" t="s">
        <v>50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f t="shared" si="3"/>
        <v>0</v>
      </c>
    </row>
    <row r="62" spans="3:16" ht="25.5" customHeight="1" x14ac:dyDescent="0.4">
      <c r="C62" s="54" t="s">
        <v>51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296115</v>
      </c>
      <c r="L62" s="52">
        <v>0</v>
      </c>
      <c r="M62" s="52">
        <v>0</v>
      </c>
      <c r="N62" s="52">
        <v>0</v>
      </c>
      <c r="O62" s="52">
        <v>0</v>
      </c>
      <c r="P62" s="52">
        <f t="shared" si="3"/>
        <v>296115</v>
      </c>
    </row>
    <row r="63" spans="3:16" ht="52.5" customHeight="1" x14ac:dyDescent="0.4">
      <c r="C63" s="54" t="s">
        <v>52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f t="shared" si="3"/>
        <v>0</v>
      </c>
    </row>
    <row r="64" spans="3:16" ht="25.5" customHeight="1" x14ac:dyDescent="0.4">
      <c r="C64" s="49" t="s">
        <v>53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0">
        <v>0</v>
      </c>
      <c r="J64" s="50">
        <v>0</v>
      </c>
      <c r="K64" s="50">
        <v>0</v>
      </c>
      <c r="L64" s="50">
        <v>0</v>
      </c>
      <c r="M64" s="50"/>
      <c r="N64" s="50">
        <f>+N65+N66+N67+N68+N69+N70+N71+N72+N73</f>
        <v>896800</v>
      </c>
      <c r="O64" s="50">
        <v>0</v>
      </c>
      <c r="P64" s="50">
        <f t="shared" si="3"/>
        <v>896800</v>
      </c>
    </row>
    <row r="65" spans="3:17" ht="21.75" customHeight="1" x14ac:dyDescent="0.4">
      <c r="C65" s="51" t="s">
        <v>54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896800</v>
      </c>
      <c r="N65" s="52">
        <v>896800</v>
      </c>
      <c r="O65" s="52">
        <v>0</v>
      </c>
      <c r="P65" s="52">
        <f t="shared" si="3"/>
        <v>1793600</v>
      </c>
    </row>
    <row r="66" spans="3:17" ht="23.25" customHeight="1" x14ac:dyDescent="0.4">
      <c r="C66" s="51" t="s">
        <v>55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f t="shared" si="3"/>
        <v>0</v>
      </c>
    </row>
    <row r="67" spans="3:17" ht="58.5" customHeight="1" x14ac:dyDescent="0.4">
      <c r="C67" s="54" t="s">
        <v>56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f t="shared" si="3"/>
        <v>0</v>
      </c>
    </row>
    <row r="68" spans="3:17" ht="61.5" customHeight="1" x14ac:dyDescent="0.4">
      <c r="C68" s="54" t="s">
        <v>57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f t="shared" si="3"/>
        <v>0</v>
      </c>
    </row>
    <row r="69" spans="3:17" ht="24" customHeight="1" x14ac:dyDescent="0.4">
      <c r="C69" s="57" t="s">
        <v>58</v>
      </c>
      <c r="D69" s="58">
        <f t="shared" ref="D69" si="9">+D70+D71</f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f t="shared" si="3"/>
        <v>0</v>
      </c>
    </row>
    <row r="70" spans="3:17" ht="24" customHeight="1" x14ac:dyDescent="0.4">
      <c r="C70" s="54" t="s">
        <v>59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f t="shared" si="3"/>
        <v>0</v>
      </c>
      <c r="Q70" s="16"/>
    </row>
    <row r="71" spans="3:17" ht="24" customHeight="1" x14ac:dyDescent="0.4">
      <c r="C71" s="54" t="s">
        <v>60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f t="shared" si="3"/>
        <v>0</v>
      </c>
      <c r="Q71" s="16"/>
    </row>
    <row r="72" spans="3:17" ht="25.5" customHeight="1" x14ac:dyDescent="0.4">
      <c r="C72" s="49" t="s">
        <v>61</v>
      </c>
      <c r="D72" s="52">
        <f t="shared" ref="D72" si="10">+D73+D74+D75</f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f t="shared" si="3"/>
        <v>0</v>
      </c>
    </row>
    <row r="73" spans="3:17" ht="24" customHeight="1" x14ac:dyDescent="0.4">
      <c r="C73" s="51" t="s">
        <v>62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f t="shared" si="3"/>
        <v>0</v>
      </c>
    </row>
    <row r="74" spans="3:17" ht="24" customHeight="1" x14ac:dyDescent="0.4">
      <c r="C74" s="51" t="s">
        <v>63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f t="shared" si="3"/>
        <v>0</v>
      </c>
    </row>
    <row r="75" spans="3:17" ht="55.5" customHeight="1" x14ac:dyDescent="0.4">
      <c r="C75" s="54" t="s">
        <v>64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f t="shared" si="3"/>
        <v>0</v>
      </c>
    </row>
    <row r="76" spans="3:17" ht="26.25" x14ac:dyDescent="0.4">
      <c r="C76" s="47" t="s">
        <v>67</v>
      </c>
      <c r="D76" s="59">
        <f t="shared" ref="D76" si="11">+D77+D80+D83</f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60">
        <f t="shared" si="3"/>
        <v>0</v>
      </c>
    </row>
    <row r="77" spans="3:17" ht="23.25" customHeight="1" x14ac:dyDescent="0.4">
      <c r="C77" s="49" t="s">
        <v>68</v>
      </c>
      <c r="D77" s="52">
        <f t="shared" ref="D77" si="12">+D78+D79</f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f t="shared" si="3"/>
        <v>0</v>
      </c>
    </row>
    <row r="78" spans="3:17" ht="24.75" customHeight="1" x14ac:dyDescent="0.4">
      <c r="C78" s="54" t="s">
        <v>69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f t="shared" ref="P78:P84" si="13">+D78+E78+F78+G78+H78+I78+J78+K78+L78+M78+N78+O78</f>
        <v>0</v>
      </c>
    </row>
    <row r="79" spans="3:17" ht="27" customHeight="1" x14ac:dyDescent="0.4">
      <c r="C79" s="54" t="s">
        <v>70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f t="shared" si="13"/>
        <v>0</v>
      </c>
    </row>
    <row r="80" spans="3:17" ht="25.5" customHeight="1" x14ac:dyDescent="0.4">
      <c r="C80" s="49" t="s">
        <v>71</v>
      </c>
      <c r="D80" s="52">
        <f t="shared" ref="D80:N80" si="14">+D81+D82</f>
        <v>0</v>
      </c>
      <c r="E80" s="52">
        <f t="shared" si="14"/>
        <v>0</v>
      </c>
      <c r="F80" s="52">
        <f t="shared" si="14"/>
        <v>0</v>
      </c>
      <c r="G80" s="52">
        <f t="shared" si="14"/>
        <v>0</v>
      </c>
      <c r="H80" s="52">
        <f t="shared" si="14"/>
        <v>0</v>
      </c>
      <c r="I80" s="52">
        <f t="shared" si="14"/>
        <v>0</v>
      </c>
      <c r="J80" s="52">
        <f t="shared" si="14"/>
        <v>0</v>
      </c>
      <c r="K80" s="52">
        <f t="shared" si="14"/>
        <v>0</v>
      </c>
      <c r="L80" s="52">
        <f t="shared" si="14"/>
        <v>0</v>
      </c>
      <c r="M80" s="52">
        <f t="shared" si="14"/>
        <v>0</v>
      </c>
      <c r="N80" s="52">
        <f t="shared" si="14"/>
        <v>0</v>
      </c>
      <c r="O80" s="52">
        <f t="shared" ref="O80" si="15">+O81+O82</f>
        <v>0</v>
      </c>
      <c r="P80" s="52">
        <f t="shared" si="13"/>
        <v>0</v>
      </c>
    </row>
    <row r="81" spans="3:16" ht="24.75" customHeight="1" x14ac:dyDescent="0.4">
      <c r="C81" s="54" t="s">
        <v>72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f t="shared" si="13"/>
        <v>0</v>
      </c>
    </row>
    <row r="82" spans="3:16" ht="24" customHeight="1" x14ac:dyDescent="0.4">
      <c r="C82" s="54" t="s">
        <v>73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f t="shared" si="13"/>
        <v>0</v>
      </c>
    </row>
    <row r="83" spans="3:16" ht="24" customHeight="1" x14ac:dyDescent="0.4">
      <c r="C83" s="49" t="s">
        <v>74</v>
      </c>
      <c r="D83" s="52">
        <f t="shared" ref="D83:N83" si="16">+D84</f>
        <v>0</v>
      </c>
      <c r="E83" s="52">
        <f t="shared" si="16"/>
        <v>0</v>
      </c>
      <c r="F83" s="52">
        <f t="shared" si="16"/>
        <v>0</v>
      </c>
      <c r="G83" s="52">
        <f t="shared" si="16"/>
        <v>0</v>
      </c>
      <c r="H83" s="52">
        <f t="shared" si="16"/>
        <v>0</v>
      </c>
      <c r="I83" s="52">
        <f t="shared" si="16"/>
        <v>0</v>
      </c>
      <c r="J83" s="52">
        <f t="shared" si="16"/>
        <v>0</v>
      </c>
      <c r="K83" s="52">
        <f t="shared" si="16"/>
        <v>0</v>
      </c>
      <c r="L83" s="52">
        <f t="shared" si="16"/>
        <v>0</v>
      </c>
      <c r="M83" s="52">
        <f t="shared" si="16"/>
        <v>0</v>
      </c>
      <c r="N83" s="52">
        <f t="shared" si="16"/>
        <v>0</v>
      </c>
      <c r="O83" s="52">
        <f t="shared" ref="O83" si="17">+O84</f>
        <v>0</v>
      </c>
      <c r="P83" s="52">
        <f t="shared" si="13"/>
        <v>0</v>
      </c>
    </row>
    <row r="84" spans="3:16" ht="54.75" customHeight="1" x14ac:dyDescent="0.4">
      <c r="C84" s="54" t="s">
        <v>75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f t="shared" si="13"/>
        <v>0</v>
      </c>
    </row>
    <row r="85" spans="3:16" ht="24.75" customHeight="1" x14ac:dyDescent="0.4">
      <c r="C85" s="61" t="s">
        <v>65</v>
      </c>
      <c r="D85" s="62">
        <f t="shared" ref="D85:P85" si="18">+D11+D76</f>
        <v>7310698.71</v>
      </c>
      <c r="E85" s="62">
        <f t="shared" si="18"/>
        <v>8927180.6600000001</v>
      </c>
      <c r="F85" s="62">
        <f t="shared" si="18"/>
        <v>9123124.2599999998</v>
      </c>
      <c r="G85" s="62">
        <f t="shared" si="18"/>
        <v>8510664.7699999996</v>
      </c>
      <c r="H85" s="62">
        <f t="shared" si="18"/>
        <v>11789198.630000001</v>
      </c>
      <c r="I85" s="62">
        <f t="shared" si="18"/>
        <v>9420068.6600000001</v>
      </c>
      <c r="J85" s="62">
        <f t="shared" si="18"/>
        <v>10277794.620000003</v>
      </c>
      <c r="K85" s="62">
        <f t="shared" si="18"/>
        <v>9233046.1500000004</v>
      </c>
      <c r="L85" s="62">
        <f t="shared" si="18"/>
        <v>10777020.770000001</v>
      </c>
      <c r="M85" s="62">
        <f t="shared" si="18"/>
        <v>10677767.210000001</v>
      </c>
      <c r="N85" s="62">
        <f t="shared" si="18"/>
        <v>10499687.719999999</v>
      </c>
      <c r="O85" s="62">
        <f t="shared" si="18"/>
        <v>0</v>
      </c>
      <c r="P85" s="62">
        <f t="shared" si="18"/>
        <v>106546252.16000003</v>
      </c>
    </row>
    <row r="86" spans="3:16" ht="23.25" x14ac:dyDescent="0.35">
      <c r="C86" s="43" t="s">
        <v>110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3:16" ht="23.25" x14ac:dyDescent="0.35"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3:16" ht="23.25" x14ac:dyDescent="0.35"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3:16" ht="23.25" x14ac:dyDescent="0.35"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3:16" ht="23.25" x14ac:dyDescent="0.35"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3:16" ht="23.25" x14ac:dyDescent="0.35"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3:16" ht="23.25" x14ac:dyDescent="0.35"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3:16" ht="23.25" x14ac:dyDescent="0.35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7" spans="3:18" ht="25.5" x14ac:dyDescent="0.35">
      <c r="C97" s="82" t="s">
        <v>118</v>
      </c>
      <c r="D97" s="82"/>
      <c r="E97" s="83" t="s">
        <v>113</v>
      </c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</row>
    <row r="98" spans="3:18" ht="27.75" customHeight="1" x14ac:dyDescent="0.35">
      <c r="C98" s="82" t="s">
        <v>119</v>
      </c>
      <c r="D98" s="82"/>
      <c r="E98" s="83" t="s">
        <v>112</v>
      </c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</row>
    <row r="99" spans="3:18" ht="27" customHeight="1" x14ac:dyDescent="0.35">
      <c r="C99" s="82" t="s">
        <v>120</v>
      </c>
      <c r="D99" s="82"/>
      <c r="E99" s="83" t="s">
        <v>114</v>
      </c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</row>
    <row r="100" spans="3:18" x14ac:dyDescent="0.3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3:18" ht="25.5" x14ac:dyDescent="0.35">
      <c r="C101" s="63" t="s">
        <v>115</v>
      </c>
      <c r="D101" s="63"/>
      <c r="E101" s="63"/>
      <c r="F101" s="63"/>
      <c r="G101" s="63"/>
      <c r="H101"/>
      <c r="I101"/>
      <c r="J101"/>
      <c r="K101"/>
      <c r="L101"/>
      <c r="M101"/>
      <c r="N101"/>
      <c r="O101"/>
      <c r="P101"/>
      <c r="Q101"/>
      <c r="R101"/>
    </row>
    <row r="102" spans="3:18" ht="26.25" customHeight="1" x14ac:dyDescent="0.35">
      <c r="C102" s="63" t="s">
        <v>116</v>
      </c>
      <c r="D102" s="63"/>
      <c r="E102" s="63"/>
      <c r="F102" s="63"/>
      <c r="G102" s="63"/>
      <c r="H102"/>
      <c r="I102"/>
      <c r="J102"/>
      <c r="K102"/>
      <c r="L102"/>
      <c r="M102"/>
      <c r="N102"/>
      <c r="O102"/>
      <c r="P102"/>
      <c r="Q102"/>
      <c r="R102"/>
    </row>
    <row r="103" spans="3:18" ht="27.75" customHeight="1" x14ac:dyDescent="0.35">
      <c r="C103" s="63" t="s">
        <v>117</v>
      </c>
      <c r="D103" s="63"/>
      <c r="E103" s="63"/>
      <c r="F103" s="63"/>
      <c r="G103" s="63"/>
      <c r="H103"/>
      <c r="I103"/>
      <c r="J103"/>
      <c r="K103"/>
      <c r="L103"/>
      <c r="M103"/>
      <c r="N103"/>
      <c r="O103"/>
      <c r="P103"/>
      <c r="Q103"/>
      <c r="R103"/>
    </row>
  </sheetData>
  <mergeCells count="11">
    <mergeCell ref="C97:D97"/>
    <mergeCell ref="E97:R97"/>
    <mergeCell ref="C98:D98"/>
    <mergeCell ref="E98:R98"/>
    <mergeCell ref="C99:D99"/>
    <mergeCell ref="E99:R99"/>
    <mergeCell ref="C5:P5"/>
    <mergeCell ref="C6:P6"/>
    <mergeCell ref="C7:P7"/>
    <mergeCell ref="C8:P8"/>
    <mergeCell ref="C9:P9"/>
  </mergeCells>
  <pageMargins left="0.56000000000000005" right="0.2" top="0.27" bottom="0.28999999999999998" header="0.27" footer="0.2"/>
  <pageSetup paperSize="7" scale="29" orientation="landscape" r:id="rId1"/>
  <rowBreaks count="1" manualBreakCount="1">
    <brk id="51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2023-11-23T14:40:11Z</cp:lastPrinted>
  <dcterms:created xsi:type="dcterms:W3CDTF">2021-07-29T18:58:50Z</dcterms:created>
  <dcterms:modified xsi:type="dcterms:W3CDTF">2023-12-01T19:35:15Z</dcterms:modified>
</cp:coreProperties>
</file>