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FEBRERO 2024\"/>
    </mc:Choice>
  </mc:AlternateContent>
  <xr:revisionPtr revIDLastSave="0" documentId="13_ncr:1_{EAB7E224-C5CC-4C9A-8CB4-74A610F787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 2024" sheetId="3" r:id="rId1"/>
    <sheet name="Hoja2" sheetId="5" r:id="rId2"/>
    <sheet name="Analisis por anti" sheetId="2" state="hidden" r:id="rId3"/>
    <sheet name="Hoja1" sheetId="4" state="hidden" r:id="rId4"/>
  </sheets>
  <definedNames>
    <definedName name="_xlnm.Print_Area" localSheetId="0">'Febrero 2024'!$B$2:$J$56</definedName>
    <definedName name="_xlnm.Print_Titles" localSheetId="0">'Febrero 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3" l="1"/>
  <c r="J20" i="3"/>
  <c r="J31" i="3"/>
  <c r="J33" i="3"/>
  <c r="J35" i="3"/>
  <c r="J34" i="3"/>
  <c r="C26" i="5"/>
  <c r="B25" i="5"/>
  <c r="C25" i="5"/>
  <c r="C24" i="5"/>
  <c r="B8" i="5"/>
  <c r="C8" i="5"/>
  <c r="C18" i="5"/>
  <c r="C16" i="5"/>
  <c r="C12" i="5"/>
  <c r="C11" i="5"/>
  <c r="C13" i="5"/>
  <c r="C17" i="5"/>
  <c r="C7" i="5"/>
  <c r="C6" i="5"/>
  <c r="C9" i="5"/>
  <c r="C20" i="5"/>
  <c r="C27" i="5"/>
  <c r="D10" i="4"/>
  <c r="D12" i="4"/>
  <c r="D15" i="4"/>
  <c r="G43" i="2"/>
  <c r="G41" i="2"/>
  <c r="G39" i="2"/>
  <c r="G37" i="2"/>
  <c r="G35" i="2"/>
  <c r="D18" i="2"/>
  <c r="F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tc={6F582A95-7284-4AB1-B6EE-B50C5DD9B63E}</author>
  </authors>
  <commentList>
    <comment ref="B8" authorId="0" shapeId="0" xr:uid="{6F582A95-7284-4AB1-B6EE-B50C5DD9B63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Un ticket de mil fue entregado del 1 al 2 de Febrero 2022
</t>
      </text>
    </comment>
  </commentList>
</comments>
</file>

<file path=xl/sharedStrings.xml><?xml version="1.0" encoding="utf-8"?>
<sst xmlns="http://schemas.openxmlformats.org/spreadsheetml/2006/main" count="205" uniqueCount="142">
  <si>
    <t>PROVEEDOR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</si>
  <si>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</si>
  <si>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</si>
  <si>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</si>
  <si>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</si>
  <si>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</si>
  <si>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</si>
  <si>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</si>
  <si>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</si>
  <si>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</si>
  <si>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</si>
  <si>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</si>
  <si>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</si>
  <si>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</si>
  <si>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</si>
  <si>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</si>
  <si>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</si>
  <si>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</si>
  <si>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</si>
  <si>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</si>
  <si>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</si>
  <si>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</si>
  <si>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</si>
  <si>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</si>
  <si>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</si>
  <si>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</si>
  <si>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</si>
  <si>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</si>
  <si>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</si>
  <si>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</si>
  <si>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</si>
  <si>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</si>
  <si>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</si>
  <si>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</si>
  <si>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Pablo M. Grimaldi Hernández</t>
  </si>
  <si>
    <t>Pedro Pérez Corniel</t>
  </si>
  <si>
    <t>RNC</t>
  </si>
  <si>
    <t>Revisión Financiera</t>
  </si>
  <si>
    <t>Calculos Tickets Combustible</t>
  </si>
  <si>
    <t>Denominacion</t>
  </si>
  <si>
    <t>Total</t>
  </si>
  <si>
    <t>Rv Diessel</t>
  </si>
  <si>
    <t>NEXT</t>
  </si>
  <si>
    <t>NEXT Descuentos</t>
  </si>
  <si>
    <t xml:space="preserve">Total General </t>
  </si>
  <si>
    <t>Detalle</t>
  </si>
  <si>
    <t>Custodio</t>
  </si>
  <si>
    <t>Revisado Por</t>
  </si>
  <si>
    <t>Yamil Dominguez</t>
  </si>
  <si>
    <t>Jose E. Jimenez</t>
  </si>
  <si>
    <t>Enc. Administrativa</t>
  </si>
  <si>
    <t>Contador</t>
  </si>
  <si>
    <t>Cierre de Mes de Febrero 2023</t>
  </si>
  <si>
    <t>Pablo Grimaldi</t>
  </si>
  <si>
    <t>Enc. Advo y Financiero</t>
  </si>
  <si>
    <t xml:space="preserve">       Enc. Administrativo y Financiero</t>
  </si>
  <si>
    <t>MINISTERIO DE AGRICULTURA</t>
  </si>
  <si>
    <t>DIRECCION EJECUTIVA DE LA COMISION DE FOMENTO  A LA TECNIFICACION DEL SISTEMA NACIONAL DE RIEGO</t>
  </si>
  <si>
    <t>ITEM</t>
  </si>
  <si>
    <t>FACTURA FISCAL NO.</t>
  </si>
  <si>
    <t>MONTO</t>
  </si>
  <si>
    <t>CONCEPTO</t>
  </si>
  <si>
    <t xml:space="preserve">CONDICION </t>
  </si>
  <si>
    <t>FECHA ENTREGA</t>
  </si>
  <si>
    <t>FECHA FACTURA</t>
  </si>
  <si>
    <t>B1500000901</t>
  </si>
  <si>
    <t>Pily Gourmet, SRL</t>
  </si>
  <si>
    <t xml:space="preserve">Servicio de Catering </t>
  </si>
  <si>
    <t>B1500000003</t>
  </si>
  <si>
    <t>Honorarios Profesionales</t>
  </si>
  <si>
    <t>B1500000005</t>
  </si>
  <si>
    <t>B1500003943</t>
  </si>
  <si>
    <t>Compra de Materiales Eléctricos</t>
  </si>
  <si>
    <t>OCP-FRC-00001640</t>
  </si>
  <si>
    <t>Compra de Pasajes Aereos</t>
  </si>
  <si>
    <t>OCP-FRC-00001410</t>
  </si>
  <si>
    <t>OCP-FRC-00001583</t>
  </si>
  <si>
    <t>Oficina de Coordinación Presidencial</t>
  </si>
  <si>
    <t>Milena Tours</t>
  </si>
  <si>
    <t>B1500006122</t>
  </si>
  <si>
    <t>Edesur Dominicana S.A</t>
  </si>
  <si>
    <t>Compañía Dominicana de Teléfono</t>
  </si>
  <si>
    <t>Francisco Núñez Cáceres</t>
  </si>
  <si>
    <t>Ramón Sena</t>
  </si>
  <si>
    <t>Agua Planeta Azul</t>
  </si>
  <si>
    <t>Grupo Viamar</t>
  </si>
  <si>
    <t>OMX Multiservicios</t>
  </si>
  <si>
    <t>B1500503631</t>
  </si>
  <si>
    <t>B1500509193</t>
  </si>
  <si>
    <t>E450000035838</t>
  </si>
  <si>
    <t>E450000035839</t>
  </si>
  <si>
    <t>E450000037540</t>
  </si>
  <si>
    <t>E450000037532</t>
  </si>
  <si>
    <t>B150000000088</t>
  </si>
  <si>
    <t>B1500172254</t>
  </si>
  <si>
    <t>B1500014782</t>
  </si>
  <si>
    <t>B1500014702</t>
  </si>
  <si>
    <t>B1500014748</t>
  </si>
  <si>
    <t>B1500014685</t>
  </si>
  <si>
    <t>B1500014677</t>
  </si>
  <si>
    <t>B1500014732</t>
  </si>
  <si>
    <t>B1500014676</t>
  </si>
  <si>
    <t>B1500000057</t>
  </si>
  <si>
    <t>B1500000897</t>
  </si>
  <si>
    <t>B1500000209</t>
  </si>
  <si>
    <t xml:space="preserve">Crédito </t>
  </si>
  <si>
    <t>OCP-FRC-00001019</t>
  </si>
  <si>
    <t>Contratación de Servicio Medidor Bidireccional</t>
  </si>
  <si>
    <t>Compra de Pasajes Aéreos</t>
  </si>
  <si>
    <t>CUENTAS POR PAGAR AL 29 DE FEBRERO 2024</t>
  </si>
  <si>
    <t>B1500010971</t>
  </si>
  <si>
    <t>4-01-51645-4</t>
  </si>
  <si>
    <t xml:space="preserve">Servicio Nacional de Salud (SENASA) </t>
  </si>
  <si>
    <t>B1500002902</t>
  </si>
  <si>
    <t>4-30-01950-1</t>
  </si>
  <si>
    <t>Oficina Gubernamental de Tecnología de la Información y Comunicación (OGTIC)</t>
  </si>
  <si>
    <t>12/20/204</t>
  </si>
  <si>
    <t>Adquisición de Licencias Informáticas (correos Institucionales)</t>
  </si>
  <si>
    <t>B1500003318</t>
  </si>
  <si>
    <t>1-30-18213-2</t>
  </si>
  <si>
    <t xml:space="preserve">Adquisición de Materiales Gastables de Oficina </t>
  </si>
  <si>
    <t xml:space="preserve">Servicio de Mantenimiento para Flotilla Vehicular </t>
  </si>
  <si>
    <t>Suministro de Agua en Botellones</t>
  </si>
  <si>
    <t>Adquisición de Materiales Ferreteros 1er Trimestre</t>
  </si>
  <si>
    <t xml:space="preserve">Servicio Flotas Institucionales Febrero 2024 </t>
  </si>
  <si>
    <t>Servicio de Internet Chips para Drones febrero 2024</t>
  </si>
  <si>
    <t xml:space="preserve">Servicio de Telefonía Fija febrero 2024 </t>
  </si>
  <si>
    <t xml:space="preserve">Servicio de Internet Institucional febrero 2024 </t>
  </si>
  <si>
    <t xml:space="preserve">Servicio Energia Eléctrica del 02/1/2024 al 02/02/2024 </t>
  </si>
  <si>
    <t>Estación de Café Actividad Integridad en fecha 13/12/2023</t>
  </si>
  <si>
    <t xml:space="preserve">Servicio de Seguro Complementario de los colaboradores de la institución </t>
  </si>
  <si>
    <t xml:space="preserve">  Revisado por</t>
  </si>
  <si>
    <t xml:space="preserve">       Enc. de  Contabilidad</t>
  </si>
  <si>
    <t xml:space="preserve"> José E. Jiménez</t>
  </si>
  <si>
    <t xml:space="preserve"> Preparado por</t>
  </si>
  <si>
    <t xml:space="preserve">                                   Autorizado por</t>
  </si>
  <si>
    <t>Montemarket</t>
  </si>
  <si>
    <t>Zuniflor Floristeria, SRL</t>
  </si>
  <si>
    <t>Supligensa, SRL</t>
  </si>
  <si>
    <t>Flashduana, SRL</t>
  </si>
  <si>
    <t>Max Ferreteria, SRL</t>
  </si>
  <si>
    <t>Adquisición de Ofrenda Floral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</si>
</sst>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sz val="20"/>
      <color rgb="FF000000"/>
      <name val="Times New Roman"/>
      <family val="1"/>
    </font>
    <font>
      <b/>
      <i/>
      <sz val="20"/>
      <color indexed="8"/>
      <name val="Times New Roman"/>
      <family val="1"/>
    </font>
    <font>
      <sz val="8"/>
      <name val="Calibri"/>
      <family val="2"/>
      <scheme val="minor"/>
    </font>
    <font>
      <sz val="20"/>
      <color rgb="FF000000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b/>
      <sz val="22"/>
      <color theme="1"/>
      <name val="Times New Roman"/>
      <family val="1"/>
    </font>
    <font>
      <b/>
      <i/>
      <sz val="22"/>
      <color indexed="8"/>
      <name val="Times New Roman"/>
      <family val="1"/>
    </font>
    <font>
      <b/>
      <sz val="22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43" fontId="3" fillId="0" borderId="2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2" xfId="0" applyNumberFormat="1" applyFont="1" applyBorder="1"/>
    <xf numFmtId="43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43" fontId="0" fillId="0" borderId="0" xfId="1" applyFont="1"/>
    <xf numFmtId="43" fontId="0" fillId="0" borderId="16" xfId="0" applyNumberFormat="1" applyBorder="1"/>
    <xf numFmtId="43" fontId="5" fillId="0" borderId="16" xfId="1" applyFont="1" applyBorder="1"/>
    <xf numFmtId="43" fontId="5" fillId="0" borderId="17" xfId="0" applyNumberFormat="1" applyFont="1" applyBorder="1"/>
    <xf numFmtId="43" fontId="0" fillId="0" borderId="1" xfId="1" applyFont="1" applyBorder="1"/>
    <xf numFmtId="43" fontId="0" fillId="0" borderId="17" xfId="1" applyFont="1" applyBorder="1"/>
    <xf numFmtId="43" fontId="0" fillId="0" borderId="17" xfId="0" applyNumberFormat="1" applyBorder="1"/>
    <xf numFmtId="0" fontId="9" fillId="0" borderId="0" xfId="0" applyFont="1"/>
    <xf numFmtId="14" fontId="0" fillId="0" borderId="0" xfId="0" applyNumberFormat="1" applyAlignment="1">
      <alignment horizontal="center"/>
    </xf>
    <xf numFmtId="18" fontId="5" fillId="0" borderId="0" xfId="0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43" fontId="10" fillId="0" borderId="0" xfId="1" applyFont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0" fillId="0" borderId="0" xfId="1" applyFont="1" applyBorder="1"/>
    <xf numFmtId="0" fontId="10" fillId="0" borderId="0" xfId="0" applyFont="1" applyAlignment="1">
      <alignment horizontal="left"/>
    </xf>
    <xf numFmtId="43" fontId="10" fillId="0" borderId="0" xfId="0" applyNumberFormat="1" applyFont="1"/>
    <xf numFmtId="0" fontId="15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1" fillId="0" borderId="10" xfId="0" applyFont="1" applyBorder="1"/>
    <xf numFmtId="0" fontId="12" fillId="3" borderId="0" xfId="0" applyFont="1" applyFill="1" applyAlignment="1">
      <alignment horizontal="center" vertical="justify" wrapText="1"/>
    </xf>
    <xf numFmtId="0" fontId="16" fillId="6" borderId="2" xfId="0" applyFont="1" applyFill="1" applyBorder="1" applyAlignment="1">
      <alignment horizontal="center" vertical="justify" wrapText="1"/>
    </xf>
    <xf numFmtId="0" fontId="16" fillId="6" borderId="3" xfId="0" applyFont="1" applyFill="1" applyBorder="1" applyAlignment="1">
      <alignment horizontal="center" vertical="justify" wrapText="1"/>
    </xf>
    <xf numFmtId="44" fontId="16" fillId="6" borderId="2" xfId="0" applyNumberFormat="1" applyFont="1" applyFill="1" applyBorder="1" applyAlignment="1">
      <alignment horizontal="center" vertical="justify" wrapText="1"/>
    </xf>
    <xf numFmtId="0" fontId="17" fillId="3" borderId="2" xfId="0" applyFont="1" applyFill="1" applyBorder="1" applyAlignment="1">
      <alignment horizontal="center"/>
    </xf>
    <xf numFmtId="1" fontId="18" fillId="3" borderId="2" xfId="2" applyNumberFormat="1" applyFont="1" applyFill="1" applyBorder="1" applyAlignment="1" applyProtection="1">
      <alignment horizontal="left"/>
      <protection locked="0"/>
    </xf>
    <xf numFmtId="44" fontId="18" fillId="3" borderId="2" xfId="2" applyFont="1" applyFill="1" applyBorder="1" applyAlignment="1" applyProtection="1">
      <alignment horizontal="left"/>
      <protection locked="0"/>
    </xf>
    <xf numFmtId="14" fontId="17" fillId="3" borderId="2" xfId="0" applyNumberFormat="1" applyFont="1" applyFill="1" applyBorder="1" applyAlignment="1">
      <alignment wrapText="1"/>
    </xf>
    <xf numFmtId="44" fontId="16" fillId="3" borderId="2" xfId="0" applyNumberFormat="1" applyFont="1" applyFill="1" applyBorder="1" applyAlignment="1" applyProtection="1">
      <alignment horizontal="center"/>
      <protection locked="0"/>
    </xf>
    <xf numFmtId="0" fontId="17" fillId="3" borderId="2" xfId="0" applyFont="1" applyFill="1" applyBorder="1" applyAlignment="1">
      <alignment horizontal="center" wrapText="1"/>
    </xf>
    <xf numFmtId="14" fontId="17" fillId="3" borderId="2" xfId="0" applyNumberFormat="1" applyFont="1" applyFill="1" applyBorder="1" applyAlignment="1">
      <alignment horizontal="center" wrapText="1"/>
    </xf>
    <xf numFmtId="44" fontId="17" fillId="3" borderId="2" xfId="0" applyNumberFormat="1" applyFont="1" applyFill="1" applyBorder="1" applyAlignment="1" applyProtection="1">
      <alignment horizontal="center"/>
      <protection locked="0"/>
    </xf>
    <xf numFmtId="14" fontId="18" fillId="0" borderId="2" xfId="0" applyNumberFormat="1" applyFont="1" applyBorder="1"/>
    <xf numFmtId="44" fontId="16" fillId="3" borderId="2" xfId="0" applyNumberFormat="1" applyFont="1" applyFill="1" applyBorder="1" applyAlignment="1" applyProtection="1">
      <alignment horizontal="center" wrapText="1"/>
      <protection locked="0"/>
    </xf>
    <xf numFmtId="14" fontId="18" fillId="0" borderId="2" xfId="0" applyNumberFormat="1" applyFont="1" applyBorder="1" applyAlignment="1">
      <alignment wrapText="1"/>
    </xf>
    <xf numFmtId="44" fontId="18" fillId="3" borderId="2" xfId="2" applyFont="1" applyFill="1" applyBorder="1" applyAlignment="1" applyProtection="1">
      <alignment horizontal="left" wrapText="1"/>
      <protection locked="0"/>
    </xf>
    <xf numFmtId="44" fontId="18" fillId="0" borderId="2" xfId="2" applyFont="1" applyBorder="1" applyAlignment="1">
      <alignment horizontal="left"/>
    </xf>
    <xf numFmtId="44" fontId="17" fillId="3" borderId="2" xfId="0" applyNumberFormat="1" applyFont="1" applyFill="1" applyBorder="1" applyAlignment="1">
      <alignment horizontal="center"/>
    </xf>
    <xf numFmtId="44" fontId="17" fillId="3" borderId="2" xfId="0" applyNumberFormat="1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/>
    <xf numFmtId="43" fontId="17" fillId="0" borderId="2" xfId="0" applyNumberFormat="1" applyFont="1" applyBorder="1" applyAlignment="1">
      <alignment horizontal="center"/>
    </xf>
    <xf numFmtId="0" fontId="18" fillId="0" borderId="2" xfId="0" applyFont="1" applyBorder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43" fontId="17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/>
    <xf numFmtId="43" fontId="18" fillId="0" borderId="0" xfId="1" applyFont="1" applyBorder="1"/>
    <xf numFmtId="0" fontId="20" fillId="0" borderId="0" xfId="0" applyFont="1" applyAlignment="1">
      <alignment horizontal="left"/>
    </xf>
    <xf numFmtId="0" fontId="18" fillId="0" borderId="2" xfId="0" applyFont="1" applyBorder="1" applyAlignment="1" applyProtection="1">
      <alignment horizontal="left"/>
      <protection locked="0"/>
    </xf>
    <xf numFmtId="0" fontId="17" fillId="0" borderId="2" xfId="0" applyFont="1" applyBorder="1" applyAlignment="1" applyProtection="1">
      <alignment horizontal="left"/>
      <protection locked="0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1197839</xdr:colOff>
      <xdr:row>1</xdr:row>
      <xdr:rowOff>129887</xdr:rowOff>
    </xdr:from>
    <xdr:to>
      <xdr:col>9</xdr:col>
      <xdr:colOff>1298863</xdr:colOff>
      <xdr:row>7</xdr:row>
      <xdr:rowOff>259775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C8FC07-FD86-42FE-ACBE-7BF58DDE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69544" y="317501"/>
          <a:ext cx="3333751" cy="1832842"/>
        </a:xfrm>
        <a:prstGeom prst="rect">
          <a:avLst/>
        </a:prstGeom>
      </xdr:spPr>
    </xdr:pic>
    <xdr:clientData/>
  </xdr:twoCellAnchor>
  <xdr:twoCellAnchor editAs="oneCell">
    <xdr:from>
      <xdr:col>1</xdr:col>
      <xdr:colOff>101023</xdr:colOff>
      <xdr:row>1</xdr:row>
      <xdr:rowOff>80818</xdr:rowOff>
    </xdr:from>
    <xdr:to>
      <xdr:col>3</xdr:col>
      <xdr:colOff>0</xdr:colOff>
      <xdr:row>7</xdr:row>
      <xdr:rowOff>242632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D91F4EF-54A0-4BE3-931E-87088AF6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5909" y="268432"/>
          <a:ext cx="3377046" cy="18647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Jiménez" id="{B52AF5B9-23D6-4EBF-B5F1-0893651E6CA4}" userId="S::jose.jimenez@tecnificacionderiego.gob.do::bccaf8ea-b8bd-46a8-bfb5-5e7dcfe71e8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3-03-02T18:08:55.55" personId="{B52AF5B9-23D6-4EBF-B5F1-0893651E6CA4}" id="{6F582A95-7284-4AB1-B6EE-B50C5DD9B63E}">
    <text xml:space="preserve">Un ticket de mil fue entregado del 1 al 2 de Febrero 2022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0"/>
  <sheetViews>
    <sheetView showGridLines="0" tabSelected="1" topLeftCell="A20" zoomScale="66" zoomScaleNormal="66" workbookViewId="0">
      <selection activeCell="F15" sqref="F15"/>
    </sheetView>
  </sheetViews>
  <sheetFormatPr defaultColWidth="11.42578125" defaultRowHeight="25.5" x14ac:dyDescent="0.35"/>
  <cols>
    <col min="1" max="1" width="11.42578125" style="46"/>
    <col min="2" max="2" width="13" style="46" customWidth="1"/>
    <col min="3" max="3" width="39.140625" style="46" customWidth="1"/>
    <col min="4" max="4" width="25.5703125" style="46" customWidth="1"/>
    <col min="5" max="5" width="69.5703125" style="46" customWidth="1"/>
    <col min="6" max="6" width="86.28515625" style="46" customWidth="1"/>
    <col min="7" max="7" width="28.85546875" style="46" customWidth="1"/>
    <col min="8" max="8" width="26.42578125" style="46" customWidth="1"/>
    <col min="9" max="9" width="22.140625" style="46" customWidth="1"/>
    <col min="10" max="10" width="22.5703125" style="46" customWidth="1"/>
    <col min="11" max="11" width="27" style="46" customWidth="1"/>
    <col min="12" max="12" width="11.42578125" style="46"/>
    <col min="13" max="14" width="13.140625" style="46" bestFit="1" customWidth="1"/>
    <col min="15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2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2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2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2:14" s="55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2:14" s="55" customFormat="1" ht="26.25" x14ac:dyDescent="0.35">
      <c r="B5" s="93" t="s">
        <v>56</v>
      </c>
      <c r="C5" s="93"/>
      <c r="D5" s="93"/>
      <c r="E5" s="93"/>
      <c r="F5" s="93"/>
      <c r="G5" s="93"/>
      <c r="H5" s="93"/>
      <c r="I5" s="93"/>
      <c r="J5" s="93"/>
    </row>
    <row r="6" spans="2:14" s="55" customFormat="1" ht="26.25" x14ac:dyDescent="0.35">
      <c r="B6" s="93" t="s">
        <v>57</v>
      </c>
      <c r="C6" s="93"/>
      <c r="D6" s="93"/>
      <c r="E6" s="93"/>
      <c r="F6" s="93"/>
      <c r="G6" s="93"/>
      <c r="H6" s="93"/>
      <c r="I6" s="93"/>
      <c r="J6" s="93"/>
    </row>
    <row r="7" spans="2:14" s="55" customFormat="1" ht="26.25" x14ac:dyDescent="0.35">
      <c r="B7" s="93" t="s">
        <v>109</v>
      </c>
      <c r="C7" s="93"/>
      <c r="D7" s="93"/>
      <c r="E7" s="93"/>
      <c r="F7" s="93"/>
      <c r="G7" s="93"/>
      <c r="H7" s="93"/>
      <c r="I7" s="93"/>
      <c r="J7" s="93"/>
      <c r="K7" s="47"/>
      <c r="L7" s="47"/>
      <c r="M7" s="47"/>
      <c r="N7" s="47"/>
    </row>
    <row r="8" spans="2:14" s="55" customFormat="1" ht="24.75" customHeight="1" thickBot="1" x14ac:dyDescent="0.4">
      <c r="B8" s="57"/>
      <c r="C8" s="57"/>
      <c r="D8" s="57"/>
      <c r="E8" s="57"/>
      <c r="F8" s="57"/>
      <c r="G8" s="57"/>
      <c r="H8" s="57"/>
      <c r="I8" s="57"/>
      <c r="J8" s="57"/>
      <c r="K8" s="46"/>
      <c r="L8" s="56"/>
      <c r="M8" s="56"/>
    </row>
    <row r="9" spans="2:14" s="55" customFormat="1" ht="24.75" customHeight="1" thickTop="1" x14ac:dyDescent="0.35">
      <c r="B9" s="47"/>
      <c r="C9" s="47"/>
      <c r="D9" s="47"/>
      <c r="E9" s="47"/>
      <c r="F9" s="47"/>
      <c r="G9" s="47"/>
      <c r="H9" s="47"/>
      <c r="I9" s="47"/>
      <c r="J9" s="47"/>
      <c r="K9" s="46"/>
      <c r="L9" s="56"/>
      <c r="M9" s="56"/>
    </row>
    <row r="10" spans="2:14" s="55" customFormat="1" ht="64.5" customHeight="1" x14ac:dyDescent="0.25">
      <c r="B10" s="59" t="s">
        <v>58</v>
      </c>
      <c r="C10" s="60" t="s">
        <v>59</v>
      </c>
      <c r="D10" s="59" t="s">
        <v>36</v>
      </c>
      <c r="E10" s="59" t="s">
        <v>0</v>
      </c>
      <c r="F10" s="59" t="s">
        <v>61</v>
      </c>
      <c r="G10" s="61" t="s">
        <v>60</v>
      </c>
      <c r="H10" s="59" t="s">
        <v>62</v>
      </c>
      <c r="I10" s="59" t="s">
        <v>64</v>
      </c>
      <c r="J10" s="61" t="s">
        <v>63</v>
      </c>
      <c r="K10" s="58"/>
      <c r="L10" s="58"/>
    </row>
    <row r="11" spans="2:14" ht="50.1" customHeight="1" x14ac:dyDescent="0.35">
      <c r="B11" s="62">
        <v>1</v>
      </c>
      <c r="C11" s="91" t="s">
        <v>65</v>
      </c>
      <c r="D11" s="63">
        <v>131308708</v>
      </c>
      <c r="E11" s="64" t="s">
        <v>66</v>
      </c>
      <c r="F11" s="65" t="s">
        <v>67</v>
      </c>
      <c r="G11" s="66">
        <v>35400</v>
      </c>
      <c r="H11" s="67" t="s">
        <v>105</v>
      </c>
      <c r="I11" s="68">
        <v>45226</v>
      </c>
      <c r="J11" s="68">
        <v>45189</v>
      </c>
    </row>
    <row r="12" spans="2:14" ht="50.1" customHeight="1" x14ac:dyDescent="0.35">
      <c r="B12" s="62">
        <v>2</v>
      </c>
      <c r="C12" s="91" t="s">
        <v>68</v>
      </c>
      <c r="D12" s="63">
        <v>102982980</v>
      </c>
      <c r="E12" s="64" t="s">
        <v>82</v>
      </c>
      <c r="F12" s="65" t="s">
        <v>69</v>
      </c>
      <c r="G12" s="69">
        <v>35400</v>
      </c>
      <c r="H12" s="67" t="s">
        <v>105</v>
      </c>
      <c r="I12" s="68">
        <v>45264</v>
      </c>
      <c r="J12" s="68">
        <v>45264</v>
      </c>
    </row>
    <row r="13" spans="2:14" ht="50.1" customHeight="1" x14ac:dyDescent="0.35">
      <c r="B13" s="62">
        <v>3</v>
      </c>
      <c r="C13" s="91" t="s">
        <v>70</v>
      </c>
      <c r="D13" s="63">
        <v>109479816</v>
      </c>
      <c r="E13" s="64" t="s">
        <v>83</v>
      </c>
      <c r="F13" s="65" t="s">
        <v>69</v>
      </c>
      <c r="G13" s="69">
        <v>11800</v>
      </c>
      <c r="H13" s="67" t="s">
        <v>105</v>
      </c>
      <c r="I13" s="68">
        <v>45264</v>
      </c>
      <c r="J13" s="68">
        <v>45264</v>
      </c>
    </row>
    <row r="14" spans="2:14" ht="50.1" customHeight="1" x14ac:dyDescent="0.35">
      <c r="B14" s="62">
        <v>4</v>
      </c>
      <c r="C14" s="91" t="s">
        <v>71</v>
      </c>
      <c r="D14" s="63">
        <v>101852321</v>
      </c>
      <c r="E14" s="64" t="s">
        <v>140</v>
      </c>
      <c r="F14" s="70" t="s">
        <v>72</v>
      </c>
      <c r="G14" s="69">
        <v>2389.9899999999998</v>
      </c>
      <c r="H14" s="67" t="s">
        <v>105</v>
      </c>
      <c r="I14" s="68">
        <v>45265</v>
      </c>
      <c r="J14" s="68">
        <v>45265</v>
      </c>
    </row>
    <row r="15" spans="2:14" ht="50.1" customHeight="1" x14ac:dyDescent="0.35">
      <c r="B15" s="62">
        <v>5</v>
      </c>
      <c r="C15" s="91" t="s">
        <v>73</v>
      </c>
      <c r="D15" s="63">
        <v>401510472</v>
      </c>
      <c r="E15" s="64" t="s">
        <v>77</v>
      </c>
      <c r="F15" s="70" t="s">
        <v>108</v>
      </c>
      <c r="G15" s="69">
        <v>61809.79</v>
      </c>
      <c r="H15" s="67" t="s">
        <v>105</v>
      </c>
      <c r="I15" s="68">
        <v>45264</v>
      </c>
      <c r="J15" s="68">
        <v>45264</v>
      </c>
    </row>
    <row r="16" spans="2:14" ht="50.1" customHeight="1" x14ac:dyDescent="0.35">
      <c r="B16" s="62">
        <v>6</v>
      </c>
      <c r="C16" s="91" t="s">
        <v>75</v>
      </c>
      <c r="D16" s="63">
        <v>401510472</v>
      </c>
      <c r="E16" s="64" t="s">
        <v>77</v>
      </c>
      <c r="F16" s="70" t="s">
        <v>108</v>
      </c>
      <c r="G16" s="69">
        <v>39268.800000000003</v>
      </c>
      <c r="H16" s="67" t="s">
        <v>105</v>
      </c>
      <c r="I16" s="68">
        <v>45265</v>
      </c>
      <c r="J16" s="68">
        <v>45265</v>
      </c>
    </row>
    <row r="17" spans="2:10" ht="50.1" customHeight="1" x14ac:dyDescent="0.35">
      <c r="B17" s="62">
        <v>7</v>
      </c>
      <c r="C17" s="91" t="s">
        <v>76</v>
      </c>
      <c r="D17" s="63">
        <v>401510472</v>
      </c>
      <c r="E17" s="64" t="s">
        <v>77</v>
      </c>
      <c r="F17" s="70" t="s">
        <v>108</v>
      </c>
      <c r="G17" s="71">
        <v>61529.79</v>
      </c>
      <c r="H17" s="67" t="s">
        <v>105</v>
      </c>
      <c r="I17" s="68">
        <v>45246</v>
      </c>
      <c r="J17" s="68">
        <v>45246</v>
      </c>
    </row>
    <row r="18" spans="2:10" ht="50.1" customHeight="1" x14ac:dyDescent="0.35">
      <c r="B18" s="62">
        <v>8</v>
      </c>
      <c r="C18" s="91" t="s">
        <v>106</v>
      </c>
      <c r="D18" s="63">
        <v>401510472</v>
      </c>
      <c r="E18" s="64" t="s">
        <v>77</v>
      </c>
      <c r="F18" s="70" t="s">
        <v>74</v>
      </c>
      <c r="G18" s="71">
        <v>402120.84</v>
      </c>
      <c r="H18" s="67" t="s">
        <v>105</v>
      </c>
      <c r="I18" s="68">
        <v>45321</v>
      </c>
      <c r="J18" s="68">
        <v>45322</v>
      </c>
    </row>
    <row r="19" spans="2:10" ht="58.5" customHeight="1" x14ac:dyDescent="0.35">
      <c r="B19" s="62">
        <v>9</v>
      </c>
      <c r="C19" s="91" t="s">
        <v>110</v>
      </c>
      <c r="D19" s="63" t="s">
        <v>111</v>
      </c>
      <c r="E19" s="64" t="s">
        <v>112</v>
      </c>
      <c r="F19" s="72" t="s">
        <v>130</v>
      </c>
      <c r="G19" s="71">
        <v>176626.5</v>
      </c>
      <c r="H19" s="67" t="s">
        <v>105</v>
      </c>
      <c r="I19" s="68">
        <v>45307</v>
      </c>
      <c r="J19" s="68">
        <v>45307</v>
      </c>
    </row>
    <row r="20" spans="2:10" ht="84.75" customHeight="1" x14ac:dyDescent="0.35">
      <c r="B20" s="62">
        <v>10</v>
      </c>
      <c r="C20" s="91" t="s">
        <v>113</v>
      </c>
      <c r="D20" s="63" t="s">
        <v>114</v>
      </c>
      <c r="E20" s="73" t="s">
        <v>115</v>
      </c>
      <c r="F20" s="72" t="s">
        <v>117</v>
      </c>
      <c r="G20" s="71">
        <v>1485600</v>
      </c>
      <c r="H20" s="67" t="s">
        <v>105</v>
      </c>
      <c r="I20" s="68" t="s">
        <v>116</v>
      </c>
      <c r="J20" s="68" t="str">
        <f>+I20</f>
        <v>12/20/204</v>
      </c>
    </row>
    <row r="21" spans="2:10" ht="50.1" customHeight="1" x14ac:dyDescent="0.35">
      <c r="B21" s="62">
        <v>11</v>
      </c>
      <c r="C21" s="91" t="s">
        <v>79</v>
      </c>
      <c r="D21" s="63">
        <v>101549114</v>
      </c>
      <c r="E21" s="74" t="s">
        <v>78</v>
      </c>
      <c r="F21" s="72" t="s">
        <v>129</v>
      </c>
      <c r="G21" s="71">
        <v>16153.02</v>
      </c>
      <c r="H21" s="67" t="s">
        <v>105</v>
      </c>
      <c r="I21" s="68">
        <v>45321</v>
      </c>
      <c r="J21" s="68">
        <v>45322</v>
      </c>
    </row>
    <row r="22" spans="2:10" ht="50.1" customHeight="1" x14ac:dyDescent="0.35">
      <c r="B22" s="62">
        <v>12</v>
      </c>
      <c r="C22" s="91" t="s">
        <v>87</v>
      </c>
      <c r="D22" s="63">
        <v>101821248</v>
      </c>
      <c r="E22" s="74" t="s">
        <v>80</v>
      </c>
      <c r="F22" s="72" t="s">
        <v>107</v>
      </c>
      <c r="G22" s="71">
        <v>28000</v>
      </c>
      <c r="H22" s="67" t="s">
        <v>105</v>
      </c>
      <c r="I22" s="68">
        <v>45316</v>
      </c>
      <c r="J22" s="68">
        <v>45316</v>
      </c>
    </row>
    <row r="23" spans="2:10" ht="50.1" customHeight="1" x14ac:dyDescent="0.35">
      <c r="B23" s="62">
        <v>13</v>
      </c>
      <c r="C23" s="91" t="s">
        <v>88</v>
      </c>
      <c r="D23" s="63">
        <v>101821248</v>
      </c>
      <c r="E23" s="74" t="s">
        <v>80</v>
      </c>
      <c r="F23" s="72" t="s">
        <v>128</v>
      </c>
      <c r="G23" s="71">
        <v>69808.490000000005</v>
      </c>
      <c r="H23" s="67" t="s">
        <v>105</v>
      </c>
      <c r="I23" s="68">
        <v>45326</v>
      </c>
      <c r="J23" s="68">
        <v>45326</v>
      </c>
    </row>
    <row r="24" spans="2:10" ht="50.1" customHeight="1" x14ac:dyDescent="0.35">
      <c r="B24" s="62">
        <v>14</v>
      </c>
      <c r="C24" s="91" t="s">
        <v>89</v>
      </c>
      <c r="D24" s="63">
        <v>101001577</v>
      </c>
      <c r="E24" s="74" t="s">
        <v>81</v>
      </c>
      <c r="F24" s="70" t="s">
        <v>127</v>
      </c>
      <c r="G24" s="71">
        <v>28068.3</v>
      </c>
      <c r="H24" s="67" t="s">
        <v>105</v>
      </c>
      <c r="I24" s="68">
        <v>45341</v>
      </c>
      <c r="J24" s="68">
        <v>45341</v>
      </c>
    </row>
    <row r="25" spans="2:10" ht="50.1" customHeight="1" x14ac:dyDescent="0.35">
      <c r="B25" s="62">
        <v>15</v>
      </c>
      <c r="C25" s="91" t="s">
        <v>90</v>
      </c>
      <c r="D25" s="63">
        <v>101001577</v>
      </c>
      <c r="E25" s="74" t="s">
        <v>81</v>
      </c>
      <c r="F25" s="70" t="s">
        <v>126</v>
      </c>
      <c r="G25" s="71">
        <v>104183.12</v>
      </c>
      <c r="H25" s="67" t="s">
        <v>105</v>
      </c>
      <c r="I25" s="68">
        <v>45341</v>
      </c>
      <c r="J25" s="68">
        <v>45341</v>
      </c>
    </row>
    <row r="26" spans="2:10" ht="50.1" customHeight="1" x14ac:dyDescent="0.35">
      <c r="B26" s="62">
        <v>16</v>
      </c>
      <c r="C26" s="91" t="s">
        <v>91</v>
      </c>
      <c r="D26" s="63">
        <v>101001577</v>
      </c>
      <c r="E26" s="74" t="s">
        <v>81</v>
      </c>
      <c r="F26" s="72" t="s">
        <v>125</v>
      </c>
      <c r="G26" s="75">
        <v>7904</v>
      </c>
      <c r="H26" s="67" t="s">
        <v>105</v>
      </c>
      <c r="I26" s="68">
        <v>45349</v>
      </c>
      <c r="J26" s="68">
        <v>45349</v>
      </c>
    </row>
    <row r="27" spans="2:10" ht="50.1" customHeight="1" x14ac:dyDescent="0.35">
      <c r="B27" s="62">
        <v>17</v>
      </c>
      <c r="C27" s="91" t="s">
        <v>92</v>
      </c>
      <c r="D27" s="63">
        <v>101001577</v>
      </c>
      <c r="E27" s="74" t="s">
        <v>81</v>
      </c>
      <c r="F27" s="70" t="s">
        <v>124</v>
      </c>
      <c r="G27" s="76">
        <v>101829</v>
      </c>
      <c r="H27" s="67" t="s">
        <v>105</v>
      </c>
      <c r="I27" s="68">
        <v>45349</v>
      </c>
      <c r="J27" s="68">
        <v>45349</v>
      </c>
    </row>
    <row r="28" spans="2:10" ht="50.1" customHeight="1" x14ac:dyDescent="0.35">
      <c r="B28" s="62">
        <v>18</v>
      </c>
      <c r="C28" s="91" t="s">
        <v>93</v>
      </c>
      <c r="D28" s="63">
        <v>132004841</v>
      </c>
      <c r="E28" s="74" t="s">
        <v>136</v>
      </c>
      <c r="F28" s="72" t="s">
        <v>123</v>
      </c>
      <c r="G28" s="76">
        <v>19824</v>
      </c>
      <c r="H28" s="67" t="s">
        <v>105</v>
      </c>
      <c r="I28" s="68">
        <v>45348</v>
      </c>
      <c r="J28" s="68">
        <v>45348</v>
      </c>
    </row>
    <row r="29" spans="2:10" ht="42.75" customHeight="1" x14ac:dyDescent="0.35">
      <c r="B29" s="62">
        <v>19</v>
      </c>
      <c r="C29" s="91" t="s">
        <v>94</v>
      </c>
      <c r="D29" s="63">
        <v>101503939</v>
      </c>
      <c r="E29" s="74" t="s">
        <v>84</v>
      </c>
      <c r="F29" s="70" t="s">
        <v>122</v>
      </c>
      <c r="G29" s="76">
        <v>3480</v>
      </c>
      <c r="H29" s="67" t="s">
        <v>105</v>
      </c>
      <c r="I29" s="68">
        <v>45345</v>
      </c>
      <c r="J29" s="68">
        <v>45345</v>
      </c>
    </row>
    <row r="30" spans="2:10" ht="50.1" customHeight="1" x14ac:dyDescent="0.35">
      <c r="B30" s="62">
        <v>20</v>
      </c>
      <c r="C30" s="91" t="s">
        <v>95</v>
      </c>
      <c r="D30" s="63">
        <v>101011149</v>
      </c>
      <c r="E30" s="74" t="s">
        <v>85</v>
      </c>
      <c r="F30" s="72" t="s">
        <v>121</v>
      </c>
      <c r="G30" s="76">
        <v>13072.4</v>
      </c>
      <c r="H30" s="67" t="s">
        <v>105</v>
      </c>
      <c r="I30" s="68">
        <v>45351</v>
      </c>
      <c r="J30" s="68">
        <v>45351</v>
      </c>
    </row>
    <row r="31" spans="2:10" ht="50.1" customHeight="1" x14ac:dyDescent="0.35">
      <c r="B31" s="62">
        <v>21</v>
      </c>
      <c r="C31" s="91" t="s">
        <v>96</v>
      </c>
      <c r="D31" s="63">
        <v>101011149</v>
      </c>
      <c r="E31" s="74" t="s">
        <v>85</v>
      </c>
      <c r="F31" s="72" t="s">
        <v>121</v>
      </c>
      <c r="G31" s="76">
        <v>14198.09</v>
      </c>
      <c r="H31" s="67" t="s">
        <v>105</v>
      </c>
      <c r="I31" s="68">
        <v>45344</v>
      </c>
      <c r="J31" s="68">
        <f>+I31</f>
        <v>45344</v>
      </c>
    </row>
    <row r="32" spans="2:10" ht="53.25" customHeight="1" x14ac:dyDescent="0.35">
      <c r="B32" s="62">
        <v>22</v>
      </c>
      <c r="C32" s="91" t="s">
        <v>97</v>
      </c>
      <c r="D32" s="63">
        <v>101011149</v>
      </c>
      <c r="E32" s="74" t="s">
        <v>85</v>
      </c>
      <c r="F32" s="72" t="s">
        <v>121</v>
      </c>
      <c r="G32" s="76">
        <v>13050.06</v>
      </c>
      <c r="H32" s="67" t="s">
        <v>105</v>
      </c>
      <c r="I32" s="68">
        <v>45348</v>
      </c>
      <c r="J32" s="68">
        <v>45348</v>
      </c>
    </row>
    <row r="33" spans="2:12" ht="50.1" customHeight="1" x14ac:dyDescent="0.35">
      <c r="B33" s="62">
        <v>23</v>
      </c>
      <c r="C33" s="91" t="s">
        <v>98</v>
      </c>
      <c r="D33" s="63">
        <v>101011149</v>
      </c>
      <c r="E33" s="74" t="s">
        <v>85</v>
      </c>
      <c r="F33" s="72" t="s">
        <v>121</v>
      </c>
      <c r="G33" s="76">
        <v>11761.08</v>
      </c>
      <c r="H33" s="67" t="s">
        <v>105</v>
      </c>
      <c r="I33" s="68">
        <v>45343</v>
      </c>
      <c r="J33" s="68">
        <f>+I33</f>
        <v>45343</v>
      </c>
    </row>
    <row r="34" spans="2:12" ht="50.1" customHeight="1" x14ac:dyDescent="0.35">
      <c r="B34" s="62">
        <v>24</v>
      </c>
      <c r="C34" s="92" t="s">
        <v>99</v>
      </c>
      <c r="D34" s="63">
        <v>101011149</v>
      </c>
      <c r="E34" s="74" t="s">
        <v>85</v>
      </c>
      <c r="F34" s="72" t="s">
        <v>121</v>
      </c>
      <c r="G34" s="76">
        <v>20824.099999999999</v>
      </c>
      <c r="H34" s="67" t="s">
        <v>105</v>
      </c>
      <c r="I34" s="68">
        <v>45342</v>
      </c>
      <c r="J34" s="68">
        <f>+I34</f>
        <v>45342</v>
      </c>
    </row>
    <row r="35" spans="2:12" ht="50.1" customHeight="1" x14ac:dyDescent="0.35">
      <c r="B35" s="62">
        <v>25</v>
      </c>
      <c r="C35" s="91" t="s">
        <v>100</v>
      </c>
      <c r="D35" s="63">
        <v>101011149</v>
      </c>
      <c r="E35" s="74" t="s">
        <v>85</v>
      </c>
      <c r="F35" s="72" t="s">
        <v>121</v>
      </c>
      <c r="G35" s="76">
        <v>6628.51</v>
      </c>
      <c r="H35" s="67" t="s">
        <v>105</v>
      </c>
      <c r="I35" s="68">
        <v>45345</v>
      </c>
      <c r="J35" s="68">
        <f>+I35</f>
        <v>45345</v>
      </c>
    </row>
    <row r="36" spans="2:12" ht="50.1" customHeight="1" x14ac:dyDescent="0.35">
      <c r="B36" s="62">
        <v>26</v>
      </c>
      <c r="C36" s="91" t="s">
        <v>101</v>
      </c>
      <c r="D36" s="63">
        <v>101011149</v>
      </c>
      <c r="E36" s="74" t="s">
        <v>85</v>
      </c>
      <c r="F36" s="72" t="s">
        <v>121</v>
      </c>
      <c r="G36" s="76">
        <v>14198.09</v>
      </c>
      <c r="H36" s="67" t="s">
        <v>105</v>
      </c>
      <c r="I36" s="68">
        <v>45342</v>
      </c>
      <c r="J36" s="68">
        <v>45342</v>
      </c>
    </row>
    <row r="37" spans="2:12" ht="50.1" customHeight="1" x14ac:dyDescent="0.35">
      <c r="B37" s="62">
        <v>27</v>
      </c>
      <c r="C37" s="91" t="s">
        <v>102</v>
      </c>
      <c r="D37" s="63">
        <v>131857312</v>
      </c>
      <c r="E37" s="74" t="s">
        <v>139</v>
      </c>
      <c r="F37" s="70" t="s">
        <v>120</v>
      </c>
      <c r="G37" s="76">
        <v>9180</v>
      </c>
      <c r="H37" s="67" t="s">
        <v>105</v>
      </c>
      <c r="I37" s="68">
        <v>45344</v>
      </c>
      <c r="J37" s="68">
        <v>45344</v>
      </c>
    </row>
    <row r="38" spans="2:12" ht="50.1" customHeight="1" x14ac:dyDescent="0.35">
      <c r="B38" s="62">
        <v>28</v>
      </c>
      <c r="C38" s="91" t="s">
        <v>103</v>
      </c>
      <c r="D38" s="63">
        <v>130560552</v>
      </c>
      <c r="E38" s="74" t="s">
        <v>138</v>
      </c>
      <c r="F38" s="70" t="s">
        <v>120</v>
      </c>
      <c r="G38" s="76">
        <v>5932</v>
      </c>
      <c r="H38" s="67" t="s">
        <v>105</v>
      </c>
      <c r="I38" s="68">
        <v>45343</v>
      </c>
      <c r="J38" s="68">
        <v>45344</v>
      </c>
    </row>
    <row r="39" spans="2:12" ht="50.1" customHeight="1" x14ac:dyDescent="0.35">
      <c r="B39" s="62">
        <v>29</v>
      </c>
      <c r="C39" s="91" t="s">
        <v>104</v>
      </c>
      <c r="D39" s="63">
        <v>132274474</v>
      </c>
      <c r="E39" s="74" t="s">
        <v>86</v>
      </c>
      <c r="F39" s="70" t="s">
        <v>120</v>
      </c>
      <c r="G39" s="76">
        <v>19723.21</v>
      </c>
      <c r="H39" s="67" t="s">
        <v>105</v>
      </c>
      <c r="I39" s="68">
        <v>45343</v>
      </c>
      <c r="J39" s="68">
        <v>45344</v>
      </c>
    </row>
    <row r="40" spans="2:12" ht="50.1" customHeight="1" x14ac:dyDescent="0.35">
      <c r="B40" s="62">
        <v>30</v>
      </c>
      <c r="C40" s="91" t="s">
        <v>118</v>
      </c>
      <c r="D40" s="63" t="s">
        <v>119</v>
      </c>
      <c r="E40" s="74" t="s">
        <v>137</v>
      </c>
      <c r="F40" s="70" t="s">
        <v>141</v>
      </c>
      <c r="G40" s="76">
        <v>29972</v>
      </c>
      <c r="H40" s="67" t="s">
        <v>105</v>
      </c>
      <c r="I40" s="68">
        <v>45350</v>
      </c>
      <c r="J40" s="68">
        <v>45350</v>
      </c>
    </row>
    <row r="41" spans="2:12" ht="34.5" customHeight="1" x14ac:dyDescent="0.35">
      <c r="B41" s="77"/>
      <c r="C41" s="78"/>
      <c r="D41" s="64"/>
      <c r="E41" s="79" t="s">
        <v>1</v>
      </c>
      <c r="F41" s="80"/>
      <c r="G41" s="81">
        <f>SUM(G11:G40)</f>
        <v>2849735.1799999997</v>
      </c>
      <c r="H41" s="82"/>
      <c r="I41" s="82"/>
      <c r="J41" s="82"/>
      <c r="L41" s="48"/>
    </row>
    <row r="42" spans="2:12" ht="16.5" customHeight="1" x14ac:dyDescent="0.35">
      <c r="B42" s="83"/>
      <c r="C42" s="84"/>
      <c r="D42" s="84"/>
      <c r="E42" s="84"/>
      <c r="F42" s="85"/>
      <c r="G42" s="86"/>
      <c r="H42" s="87"/>
      <c r="I42" s="87"/>
      <c r="J42" s="87"/>
      <c r="L42" s="48"/>
    </row>
    <row r="43" spans="2:12" ht="29.25" customHeight="1" x14ac:dyDescent="0.35">
      <c r="B43" s="83"/>
      <c r="C43" s="84"/>
      <c r="D43" s="84"/>
      <c r="E43" s="84"/>
      <c r="F43" s="85"/>
      <c r="G43" s="86"/>
      <c r="H43" s="87"/>
      <c r="I43" s="87"/>
      <c r="J43" s="87"/>
      <c r="L43" s="48"/>
    </row>
    <row r="44" spans="2:12" ht="16.5" customHeight="1" x14ac:dyDescent="0.35">
      <c r="B44" s="83"/>
      <c r="C44" s="84"/>
      <c r="D44" s="84"/>
      <c r="E44" s="84"/>
      <c r="F44" s="85"/>
      <c r="G44" s="86"/>
      <c r="H44" s="87"/>
      <c r="I44" s="87"/>
      <c r="J44" s="87"/>
      <c r="L44" s="48"/>
    </row>
    <row r="45" spans="2:12" ht="22.5" customHeight="1" x14ac:dyDescent="0.35">
      <c r="B45" s="83"/>
      <c r="C45" s="84"/>
      <c r="D45" s="84"/>
      <c r="E45" s="84"/>
      <c r="F45" s="85"/>
      <c r="G45" s="86"/>
      <c r="H45" s="87"/>
      <c r="I45" s="87"/>
      <c r="J45" s="87"/>
      <c r="L45" s="48"/>
    </row>
    <row r="46" spans="2:12" ht="21" customHeight="1" x14ac:dyDescent="0.35">
      <c r="B46" s="83"/>
      <c r="C46" s="84"/>
      <c r="D46" s="84"/>
      <c r="E46" s="84"/>
      <c r="F46" s="85"/>
      <c r="G46" s="86"/>
      <c r="H46" s="87"/>
      <c r="I46" s="87"/>
      <c r="J46" s="87"/>
      <c r="L46" s="48"/>
    </row>
    <row r="47" spans="2:12" ht="16.5" customHeight="1" x14ac:dyDescent="0.35">
      <c r="B47" s="83"/>
      <c r="C47" s="84"/>
      <c r="D47" s="84"/>
      <c r="E47" s="84"/>
      <c r="F47" s="85"/>
      <c r="G47" s="86"/>
      <c r="H47" s="87"/>
      <c r="I47" s="87"/>
      <c r="J47" s="87"/>
      <c r="L47" s="48"/>
    </row>
    <row r="48" spans="2:12" ht="16.5" customHeight="1" x14ac:dyDescent="0.35">
      <c r="B48" s="83"/>
      <c r="C48" s="84"/>
      <c r="D48" s="84"/>
      <c r="E48" s="84"/>
      <c r="F48" s="85"/>
      <c r="G48" s="86"/>
      <c r="H48" s="87"/>
      <c r="I48" s="87"/>
      <c r="J48" s="87"/>
      <c r="L48" s="48"/>
    </row>
    <row r="49" spans="2:12" ht="16.5" customHeight="1" x14ac:dyDescent="0.35">
      <c r="B49" s="83"/>
      <c r="C49" s="84"/>
      <c r="D49" s="84"/>
      <c r="E49" s="84"/>
      <c r="F49" s="85"/>
      <c r="G49" s="86"/>
      <c r="H49" s="87"/>
      <c r="I49" s="87"/>
      <c r="J49" s="87"/>
      <c r="L49" s="48"/>
    </row>
    <row r="50" spans="2:12" ht="16.5" customHeight="1" x14ac:dyDescent="0.35">
      <c r="B50" s="83"/>
      <c r="C50" s="84"/>
      <c r="D50" s="84"/>
      <c r="E50" s="84"/>
      <c r="F50" s="85"/>
      <c r="G50" s="86"/>
      <c r="H50" s="87"/>
      <c r="I50" s="87"/>
      <c r="J50" s="87"/>
      <c r="L50" s="48"/>
    </row>
    <row r="51" spans="2:12" ht="16.5" customHeight="1" x14ac:dyDescent="0.35">
      <c r="B51" s="83"/>
      <c r="C51" s="84"/>
      <c r="D51" s="84"/>
      <c r="E51" s="84"/>
      <c r="F51" s="85"/>
      <c r="G51" s="86"/>
      <c r="H51" s="87"/>
      <c r="I51" s="87"/>
      <c r="J51" s="87"/>
      <c r="L51" s="48"/>
    </row>
    <row r="52" spans="2:12" ht="16.5" customHeight="1" x14ac:dyDescent="0.35">
      <c r="B52" s="83"/>
      <c r="C52" s="88"/>
      <c r="D52" s="88"/>
      <c r="E52" s="87"/>
      <c r="F52" s="87"/>
      <c r="G52" s="89"/>
      <c r="H52" s="87"/>
      <c r="I52" s="87"/>
      <c r="J52" s="87"/>
    </row>
    <row r="53" spans="2:12" ht="16.5" hidden="1" customHeight="1" x14ac:dyDescent="0.35">
      <c r="B53" s="83"/>
      <c r="C53" s="88"/>
      <c r="D53" s="88"/>
      <c r="E53" s="87"/>
      <c r="F53" s="87"/>
      <c r="G53" s="89"/>
      <c r="H53" s="87"/>
      <c r="I53" s="87"/>
      <c r="J53" s="87"/>
    </row>
    <row r="54" spans="2:12" ht="31.5" customHeight="1" x14ac:dyDescent="0.35">
      <c r="B54" s="96" t="s">
        <v>133</v>
      </c>
      <c r="C54" s="96"/>
      <c r="D54" s="96"/>
      <c r="E54" s="96"/>
      <c r="F54" s="85" t="s">
        <v>35</v>
      </c>
      <c r="G54" s="94" t="s">
        <v>34</v>
      </c>
      <c r="H54" s="94"/>
      <c r="I54" s="94"/>
      <c r="J54" s="94"/>
    </row>
    <row r="55" spans="2:12" ht="25.5" customHeight="1" x14ac:dyDescent="0.35">
      <c r="B55" s="96" t="s">
        <v>134</v>
      </c>
      <c r="C55" s="96"/>
      <c r="D55" s="96"/>
      <c r="E55" s="96"/>
      <c r="F55" s="90" t="s">
        <v>131</v>
      </c>
      <c r="G55" s="95" t="s">
        <v>135</v>
      </c>
      <c r="H55" s="95"/>
      <c r="I55" s="95"/>
      <c r="J55" s="95"/>
    </row>
    <row r="56" spans="2:12" ht="24.75" customHeight="1" x14ac:dyDescent="0.35">
      <c r="B56" s="85"/>
      <c r="C56" s="85"/>
      <c r="D56" s="85" t="s">
        <v>132</v>
      </c>
      <c r="E56" s="85"/>
      <c r="F56" s="90" t="s">
        <v>37</v>
      </c>
      <c r="G56" s="94" t="s">
        <v>55</v>
      </c>
      <c r="H56" s="94"/>
      <c r="I56" s="94"/>
      <c r="J56" s="94"/>
    </row>
    <row r="58" spans="2:12" x14ac:dyDescent="0.35">
      <c r="B58" s="49"/>
      <c r="J58" s="51"/>
    </row>
    <row r="59" spans="2:12" x14ac:dyDescent="0.35">
      <c r="B59" s="49"/>
    </row>
    <row r="60" spans="2:12" x14ac:dyDescent="0.35">
      <c r="B60" s="49"/>
    </row>
    <row r="61" spans="2:12" x14ac:dyDescent="0.35">
      <c r="B61" s="49"/>
      <c r="F61" s="52"/>
    </row>
    <row r="62" spans="2:12" x14ac:dyDescent="0.35">
      <c r="B62" s="49"/>
      <c r="F62" s="52"/>
    </row>
    <row r="63" spans="2:12" x14ac:dyDescent="0.35">
      <c r="B63" s="49"/>
      <c r="G63" s="52"/>
    </row>
    <row r="64" spans="2:12" x14ac:dyDescent="0.35">
      <c r="B64" s="49"/>
      <c r="G64" s="52"/>
      <c r="H64" s="52"/>
    </row>
    <row r="65" spans="2:11" x14ac:dyDescent="0.35">
      <c r="B65" s="49"/>
      <c r="H65" s="54"/>
    </row>
    <row r="66" spans="2:11" x14ac:dyDescent="0.35">
      <c r="B66" s="49"/>
      <c r="K66" s="51"/>
    </row>
    <row r="67" spans="2:11" x14ac:dyDescent="0.35">
      <c r="B67" s="49"/>
      <c r="K67" s="47"/>
    </row>
    <row r="68" spans="2:11" x14ac:dyDescent="0.35">
      <c r="B68" s="49"/>
    </row>
    <row r="69" spans="2:11" x14ac:dyDescent="0.35">
      <c r="B69" s="49"/>
    </row>
    <row r="70" spans="2:11" x14ac:dyDescent="0.35">
      <c r="B70" s="49"/>
    </row>
    <row r="71" spans="2:11" x14ac:dyDescent="0.35">
      <c r="B71" s="49"/>
    </row>
    <row r="72" spans="2:11" x14ac:dyDescent="0.35">
      <c r="B72" s="49"/>
    </row>
    <row r="73" spans="2:11" x14ac:dyDescent="0.35">
      <c r="B73" s="49"/>
    </row>
    <row r="74" spans="2:11" x14ac:dyDescent="0.35">
      <c r="B74" s="49"/>
    </row>
    <row r="75" spans="2:11" x14ac:dyDescent="0.35">
      <c r="B75" s="49"/>
    </row>
    <row r="76" spans="2:11" x14ac:dyDescent="0.35">
      <c r="B76" s="49"/>
    </row>
    <row r="77" spans="2:11" x14ac:dyDescent="0.35">
      <c r="B77" s="49"/>
    </row>
    <row r="78" spans="2:11" x14ac:dyDescent="0.35">
      <c r="B78" s="49"/>
    </row>
    <row r="79" spans="2:11" x14ac:dyDescent="0.35">
      <c r="B79" s="49"/>
    </row>
    <row r="80" spans="2:11" x14ac:dyDescent="0.35">
      <c r="B80" s="49"/>
    </row>
    <row r="81" spans="2:10" x14ac:dyDescent="0.35">
      <c r="B81" s="49"/>
    </row>
    <row r="82" spans="2:10" x14ac:dyDescent="0.35">
      <c r="B82" s="49"/>
    </row>
    <row r="83" spans="2:10" x14ac:dyDescent="0.35">
      <c r="B83" s="49"/>
    </row>
    <row r="84" spans="2:10" x14ac:dyDescent="0.35">
      <c r="B84" s="49"/>
    </row>
    <row r="85" spans="2:10" x14ac:dyDescent="0.35">
      <c r="B85" s="49"/>
    </row>
    <row r="86" spans="2:10" x14ac:dyDescent="0.35">
      <c r="B86" s="49"/>
    </row>
    <row r="87" spans="2:10" x14ac:dyDescent="0.35">
      <c r="B87" s="49"/>
    </row>
    <row r="88" spans="2:10" x14ac:dyDescent="0.35">
      <c r="B88" s="49"/>
    </row>
    <row r="89" spans="2:10" x14ac:dyDescent="0.35">
      <c r="B89" s="49"/>
    </row>
    <row r="91" spans="2:10" x14ac:dyDescent="0.35">
      <c r="B91" s="53"/>
      <c r="C91" s="53"/>
      <c r="D91" s="53"/>
    </row>
    <row r="92" spans="2:10" x14ac:dyDescent="0.35">
      <c r="B92" s="50"/>
      <c r="C92" s="50"/>
      <c r="D92" s="50"/>
      <c r="F92" s="50"/>
      <c r="H92" s="50"/>
      <c r="I92" s="50"/>
      <c r="J92" s="50"/>
    </row>
    <row r="100" spans="11:11" x14ac:dyDescent="0.35">
      <c r="K100" s="50"/>
    </row>
  </sheetData>
  <mergeCells count="8">
    <mergeCell ref="B5:J5"/>
    <mergeCell ref="B6:J6"/>
    <mergeCell ref="B7:J7"/>
    <mergeCell ref="G54:J54"/>
    <mergeCell ref="G56:J56"/>
    <mergeCell ref="G55:J55"/>
    <mergeCell ref="B54:E54"/>
    <mergeCell ref="B55:E55"/>
  </mergeCells>
  <phoneticPr fontId="14" type="noConversion"/>
  <pageMargins left="0.70866141732283472" right="0.70866141732283472" top="0.74803149606299213" bottom="0.74803149606299213" header="0.31496062992125984" footer="0.31496062992125984"/>
  <pageSetup scale="3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3:D38"/>
  <sheetViews>
    <sheetView topLeftCell="A8" workbookViewId="0">
      <selection activeCell="A2" sqref="A2:D43"/>
    </sheetView>
  </sheetViews>
  <sheetFormatPr defaultColWidth="11.42578125" defaultRowHeight="15" x14ac:dyDescent="0.25"/>
  <cols>
    <col min="1" max="2" width="22.42578125" customWidth="1"/>
    <col min="3" max="3" width="19.28515625" customWidth="1"/>
    <col min="4" max="4" width="19.5703125" customWidth="1"/>
  </cols>
  <sheetData>
    <row r="3" spans="1:4" ht="23.25" x14ac:dyDescent="0.35">
      <c r="A3" s="42" t="s">
        <v>52</v>
      </c>
      <c r="B3" s="42"/>
    </row>
    <row r="4" spans="1:4" x14ac:dyDescent="0.25">
      <c r="A4" s="9" t="s">
        <v>38</v>
      </c>
    </row>
    <row r="5" spans="1:4" x14ac:dyDescent="0.25">
      <c r="A5" s="18" t="s">
        <v>39</v>
      </c>
    </row>
    <row r="6" spans="1:4" x14ac:dyDescent="0.25">
      <c r="A6" s="1">
        <v>200</v>
      </c>
      <c r="B6" s="1">
        <v>1</v>
      </c>
      <c r="C6" s="35">
        <f>A6*B6</f>
        <v>200</v>
      </c>
    </row>
    <row r="7" spans="1:4" x14ac:dyDescent="0.25">
      <c r="A7" s="1">
        <v>500</v>
      </c>
      <c r="B7" s="1">
        <v>3</v>
      </c>
      <c r="C7" s="35">
        <f t="shared" ref="C7" si="0">A7*B7</f>
        <v>1500</v>
      </c>
    </row>
    <row r="8" spans="1:4" x14ac:dyDescent="0.25">
      <c r="A8" s="1">
        <v>1000</v>
      </c>
      <c r="B8" s="1">
        <f>100+77+42+1</f>
        <v>220</v>
      </c>
      <c r="C8" s="39">
        <f>A8*B8</f>
        <v>220000</v>
      </c>
    </row>
    <row r="9" spans="1:4" ht="15.75" thickBot="1" x14ac:dyDescent="0.3">
      <c r="A9" s="18" t="s">
        <v>40</v>
      </c>
      <c r="B9" s="1"/>
      <c r="C9" s="40">
        <f>+C6+C7+C8</f>
        <v>221700</v>
      </c>
      <c r="D9" t="s">
        <v>41</v>
      </c>
    </row>
    <row r="10" spans="1:4" ht="15.75" thickTop="1" x14ac:dyDescent="0.25">
      <c r="A10" s="1"/>
      <c r="B10" s="1"/>
    </row>
    <row r="11" spans="1:4" x14ac:dyDescent="0.25">
      <c r="A11" s="1">
        <v>500</v>
      </c>
      <c r="B11" s="1">
        <v>187</v>
      </c>
      <c r="C11" s="35">
        <f t="shared" ref="C11:C12" si="1">A11*B11</f>
        <v>93500</v>
      </c>
    </row>
    <row r="12" spans="1:4" x14ac:dyDescent="0.25">
      <c r="A12" s="1">
        <v>1000</v>
      </c>
      <c r="B12" s="1">
        <v>846</v>
      </c>
      <c r="C12" s="39">
        <f t="shared" si="1"/>
        <v>846000</v>
      </c>
    </row>
    <row r="13" spans="1:4" ht="15.75" thickBot="1" x14ac:dyDescent="0.3">
      <c r="A13" s="18" t="s">
        <v>40</v>
      </c>
      <c r="B13" s="1"/>
      <c r="C13" s="41">
        <f>+C11+C12</f>
        <v>939500</v>
      </c>
      <c r="D13" t="s">
        <v>42</v>
      </c>
    </row>
    <row r="14" spans="1:4" ht="15.75" thickTop="1" x14ac:dyDescent="0.25">
      <c r="A14" s="1"/>
      <c r="B14" s="1"/>
    </row>
    <row r="15" spans="1:4" x14ac:dyDescent="0.25">
      <c r="A15" s="1"/>
      <c r="B15" s="1"/>
    </row>
    <row r="16" spans="1:4" x14ac:dyDescent="0.25">
      <c r="A16" s="1">
        <v>200</v>
      </c>
      <c r="B16" s="1">
        <v>1</v>
      </c>
      <c r="C16" s="35">
        <f>A16*B16</f>
        <v>200</v>
      </c>
    </row>
    <row r="17" spans="1:4" x14ac:dyDescent="0.25">
      <c r="A17" s="1">
        <v>1000</v>
      </c>
      <c r="B17" s="1">
        <v>61</v>
      </c>
      <c r="C17" s="39">
        <f>A17*B17</f>
        <v>61000</v>
      </c>
      <c r="D17" t="s">
        <v>43</v>
      </c>
    </row>
    <row r="18" spans="1:4" ht="15.75" thickBot="1" x14ac:dyDescent="0.3">
      <c r="A18" s="18" t="s">
        <v>40</v>
      </c>
      <c r="B18" s="1"/>
      <c r="C18" s="41">
        <f>+C16+C17</f>
        <v>61200</v>
      </c>
    </row>
    <row r="19" spans="1:4" ht="15.75" thickTop="1" x14ac:dyDescent="0.25">
      <c r="A19" s="1"/>
      <c r="B19" s="1"/>
    </row>
    <row r="20" spans="1:4" x14ac:dyDescent="0.25">
      <c r="A20" s="18" t="s">
        <v>44</v>
      </c>
      <c r="B20" s="1"/>
      <c r="C20" s="13">
        <f>+C9+C13+C18</f>
        <v>1222400</v>
      </c>
    </row>
    <row r="21" spans="1:4" x14ac:dyDescent="0.25">
      <c r="A21" s="1"/>
      <c r="B21" s="1"/>
    </row>
    <row r="22" spans="1:4" x14ac:dyDescent="0.25">
      <c r="A22" s="1"/>
    </row>
    <row r="23" spans="1:4" x14ac:dyDescent="0.25">
      <c r="A23" s="18" t="s">
        <v>45</v>
      </c>
    </row>
    <row r="24" spans="1:4" x14ac:dyDescent="0.25">
      <c r="A24" s="1">
        <v>200</v>
      </c>
      <c r="B24" s="1">
        <v>2</v>
      </c>
      <c r="C24" s="35">
        <f>A24*B24</f>
        <v>400</v>
      </c>
    </row>
    <row r="25" spans="1:4" x14ac:dyDescent="0.25">
      <c r="A25" s="1">
        <v>500</v>
      </c>
      <c r="B25" s="1">
        <f>3+187</f>
        <v>190</v>
      </c>
      <c r="C25" s="35">
        <f t="shared" ref="C25" si="2">A25*B25</f>
        <v>95000</v>
      </c>
    </row>
    <row r="26" spans="1:4" x14ac:dyDescent="0.25">
      <c r="A26" s="1">
        <v>1000</v>
      </c>
      <c r="B26" s="45">
        <v>1127</v>
      </c>
      <c r="C26" s="39">
        <f>A26*B26</f>
        <v>1127000</v>
      </c>
    </row>
    <row r="27" spans="1:4" ht="15.75" thickBot="1" x14ac:dyDescent="0.3">
      <c r="A27" s="18" t="s">
        <v>40</v>
      </c>
      <c r="C27" s="41">
        <f>+C24+C25+C26</f>
        <v>1222400</v>
      </c>
    </row>
    <row r="28" spans="1:4" ht="15.75" thickTop="1" x14ac:dyDescent="0.25"/>
    <row r="30" spans="1:4" x14ac:dyDescent="0.25">
      <c r="A30" s="18" t="s">
        <v>46</v>
      </c>
      <c r="C30" s="18" t="s">
        <v>47</v>
      </c>
    </row>
    <row r="31" spans="1:4" x14ac:dyDescent="0.25">
      <c r="A31" s="18" t="s">
        <v>48</v>
      </c>
      <c r="B31" s="18"/>
      <c r="C31" s="18" t="s">
        <v>49</v>
      </c>
    </row>
    <row r="32" spans="1:4" x14ac:dyDescent="0.25">
      <c r="A32" s="18" t="s">
        <v>50</v>
      </c>
      <c r="B32" s="18"/>
      <c r="C32" s="18" t="s">
        <v>51</v>
      </c>
    </row>
    <row r="33" spans="1:3" x14ac:dyDescent="0.25">
      <c r="A33" s="43">
        <v>44987</v>
      </c>
      <c r="C33" s="43">
        <v>44987</v>
      </c>
    </row>
    <row r="34" spans="1:3" x14ac:dyDescent="0.25">
      <c r="A34" s="44">
        <v>0.58472222222222225</v>
      </c>
      <c r="C34" s="44">
        <v>0.58472222222222225</v>
      </c>
    </row>
    <row r="36" spans="1:3" x14ac:dyDescent="0.25">
      <c r="B36" s="18" t="s">
        <v>47</v>
      </c>
    </row>
    <row r="37" spans="1:3" x14ac:dyDescent="0.25">
      <c r="B37" s="18" t="s">
        <v>53</v>
      </c>
    </row>
    <row r="38" spans="1:3" x14ac:dyDescent="0.25">
      <c r="B38" s="18" t="s">
        <v>54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97" t="s">
        <v>3</v>
      </c>
      <c r="D6" s="97"/>
      <c r="E6" s="97"/>
      <c r="F6" s="97"/>
      <c r="G6" s="97"/>
      <c r="H6" s="8"/>
    </row>
    <row r="7" spans="2:8" x14ac:dyDescent="0.25">
      <c r="B7" s="6"/>
      <c r="H7" s="7"/>
    </row>
    <row r="8" spans="2:8" x14ac:dyDescent="0.25">
      <c r="B8" s="6"/>
      <c r="D8" s="9" t="s">
        <v>4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98" t="s">
        <v>5</v>
      </c>
      <c r="C11" s="99"/>
      <c r="D11" s="99"/>
      <c r="E11" s="99"/>
      <c r="F11" s="99"/>
      <c r="G11" s="99"/>
      <c r="H11" s="100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6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7</v>
      </c>
      <c r="F15" s="1"/>
      <c r="H15" s="7"/>
    </row>
    <row r="16" spans="2:8" ht="16.5" x14ac:dyDescent="0.35">
      <c r="B16" s="11" t="s">
        <v>8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9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10</v>
      </c>
      <c r="F20" s="1"/>
      <c r="H20" s="7"/>
    </row>
    <row r="21" spans="2:13" x14ac:dyDescent="0.25">
      <c r="B21" s="11" t="s">
        <v>11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101" t="s">
        <v>12</v>
      </c>
      <c r="D23" s="101"/>
      <c r="E23" s="101"/>
      <c r="F23" s="101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13</v>
      </c>
      <c r="C25" s="16">
        <v>971999.14</v>
      </c>
      <c r="D25" s="18" t="s">
        <v>14</v>
      </c>
      <c r="E25" s="19"/>
      <c r="F25" s="18" t="s">
        <v>15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16</v>
      </c>
      <c r="C27" s="19"/>
      <c r="D27" s="18" t="s">
        <v>17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102" t="s">
        <v>18</v>
      </c>
      <c r="C29" s="103"/>
      <c r="D29" s="103"/>
      <c r="E29" s="103"/>
      <c r="F29" s="103"/>
      <c r="G29" s="103"/>
      <c r="H29" s="104"/>
    </row>
    <row r="30" spans="2:13" ht="15.75" thickTop="1" x14ac:dyDescent="0.25">
      <c r="B30" s="6"/>
      <c r="F30" s="1"/>
      <c r="H30" s="7"/>
    </row>
    <row r="31" spans="2:13" x14ac:dyDescent="0.25">
      <c r="B31" s="105" t="s">
        <v>19</v>
      </c>
      <c r="C31" s="106"/>
      <c r="D31" s="106"/>
      <c r="E31" s="106"/>
      <c r="F31" s="106"/>
      <c r="G31" s="106"/>
      <c r="H31" s="107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20</v>
      </c>
      <c r="E33" s="24"/>
      <c r="F33" s="23" t="s">
        <v>21</v>
      </c>
      <c r="G33" s="23" t="s">
        <v>22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23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23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23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23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23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10</v>
      </c>
      <c r="C45" s="22"/>
      <c r="D45" s="22"/>
      <c r="E45" s="22"/>
      <c r="F45" s="22"/>
      <c r="G45" s="22"/>
      <c r="H45" s="25"/>
    </row>
    <row r="46" spans="2:9" x14ac:dyDescent="0.25">
      <c r="B46" s="11" t="s">
        <v>11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99" t="s">
        <v>2</v>
      </c>
      <c r="C2" s="99"/>
      <c r="D2" s="99"/>
    </row>
    <row r="3" spans="2:4" x14ac:dyDescent="0.25">
      <c r="B3" t="s">
        <v>33</v>
      </c>
    </row>
    <row r="6" spans="2:4" x14ac:dyDescent="0.25">
      <c r="B6" s="9" t="s">
        <v>24</v>
      </c>
      <c r="C6" s="9"/>
    </row>
    <row r="7" spans="2:4" x14ac:dyDescent="0.25">
      <c r="B7" t="s">
        <v>25</v>
      </c>
      <c r="D7" s="35">
        <v>189543.07</v>
      </c>
    </row>
    <row r="8" spans="2:4" x14ac:dyDescent="0.25">
      <c r="B8" t="s">
        <v>26</v>
      </c>
      <c r="D8" s="35">
        <v>3892815.52</v>
      </c>
    </row>
    <row r="9" spans="2:4" x14ac:dyDescent="0.25">
      <c r="B9" t="s">
        <v>27</v>
      </c>
      <c r="D9" s="35">
        <v>762391</v>
      </c>
    </row>
    <row r="10" spans="2:4" ht="15.75" thickBot="1" x14ac:dyDescent="0.3">
      <c r="B10" s="18" t="s">
        <v>29</v>
      </c>
      <c r="C10" s="1"/>
      <c r="D10" s="37">
        <f>SUM(D7:D9)</f>
        <v>4844749.59</v>
      </c>
    </row>
    <row r="12" spans="2:4" ht="15.75" thickBot="1" x14ac:dyDescent="0.3">
      <c r="B12" t="s">
        <v>30</v>
      </c>
      <c r="C12" t="s">
        <v>28</v>
      </c>
      <c r="D12" s="36">
        <f>+'Febrero 2024'!G41</f>
        <v>2849735.1799999997</v>
      </c>
    </row>
    <row r="15" spans="2:4" ht="15.75" thickBot="1" x14ac:dyDescent="0.3">
      <c r="B15" s="18" t="s">
        <v>31</v>
      </c>
      <c r="C15" s="1" t="s">
        <v>32</v>
      </c>
      <c r="D15" s="38">
        <f>+D10-D12</f>
        <v>1995014.4100000001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Febrero 2024</vt:lpstr>
      <vt:lpstr>Hoja2</vt:lpstr>
      <vt:lpstr>Analisis por anti</vt:lpstr>
      <vt:lpstr>Hoja1</vt:lpstr>
      <vt:lpstr>'Febrero 2024'!Print_Area</vt:lpstr>
      <vt:lpstr>'Febrero 2024'!Print_Titles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Ilania Quezada</cp:lastModifiedBy>
  <cp:lastPrinted>2024-03-12T19:51:28Z</cp:lastPrinted>
  <dcterms:created xsi:type="dcterms:W3CDTF">2019-09-05T12:51:01Z</dcterms:created>
  <dcterms:modified xsi:type="dcterms:W3CDTF">2024-03-15T14:45:15Z</dcterms:modified>
</cp:coreProperties>
</file>