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Documentos escaneados julio\"/>
    </mc:Choice>
  </mc:AlternateContent>
  <xr:revisionPtr revIDLastSave="0" documentId="13_ncr:1_{B06E4F91-FD30-4250-A92B-4978FEA3FF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3" sheetId="3" r:id="rId1"/>
    <sheet name="Hoja2" sheetId="5" state="hidden" r:id="rId2"/>
    <sheet name="Analisis por anti" sheetId="2" state="hidden" r:id="rId3"/>
    <sheet name="Hoja1" sheetId="4" state="hidden" r:id="rId4"/>
  </sheets>
  <definedNames>
    <definedName name="_xlnm.Print_Area" localSheetId="0">'Julio 2023'!$A$2:$I$50</definedName>
    <definedName name="_xlnm.Print_Titles" localSheetId="0">'Julio 2023'!$1:$9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3" l="1"/>
  <c r="I25" i="3"/>
  <c r="I24" i="3"/>
  <c r="I23" i="3"/>
  <c r="I20" i="3"/>
  <c r="I19" i="3"/>
  <c r="I18" i="3" l="1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C26" i="5" l="1"/>
  <c r="B25" i="5"/>
  <c r="C25" i="5" s="1"/>
  <c r="C24" i="5"/>
  <c r="B8" i="5"/>
  <c r="C8" i="5"/>
  <c r="C18" i="5"/>
  <c r="C16" i="5"/>
  <c r="C12" i="5"/>
  <c r="C11" i="5"/>
  <c r="C13" i="5" s="1"/>
  <c r="C17" i="5"/>
  <c r="C7" i="5"/>
  <c r="C6" i="5"/>
  <c r="C9" i="5" s="1"/>
  <c r="C20" i="5" s="1"/>
  <c r="I15" i="3"/>
  <c r="I14" i="3"/>
  <c r="I13" i="3"/>
  <c r="I12" i="3"/>
  <c r="I11" i="3"/>
  <c r="I10" i="3"/>
  <c r="C27" i="5" l="1"/>
  <c r="D10" i="4"/>
  <c r="D12" i="4" l="1"/>
  <c r="D15" i="4" s="1"/>
  <c r="G43" i="2" l="1"/>
  <c r="G41" i="2"/>
  <c r="G39" i="2"/>
  <c r="G37" i="2"/>
  <c r="G35" i="2"/>
  <c r="D18" i="2" l="1"/>
  <c r="F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tc={6F582A95-7284-4AB1-B6EE-B50C5DD9B63E}</author>
  </authors>
  <commentList>
    <comment ref="B8" authorId="0" shapeId="0" xr:uid="{6F582A95-7284-4AB1-B6EE-B50C5DD9B6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Un ticket de mil fue entregado del 1 al 2 de Febrero 2022
</t>
      </text>
    </comment>
  </commentList>
</comments>
</file>

<file path=xl/sharedStrings.xml><?xml version="1.0" encoding="utf-8"?>
<sst xmlns="http://schemas.openxmlformats.org/spreadsheetml/2006/main" count="202" uniqueCount="161">
  <si>
    <t>CANT.</t>
  </si>
  <si>
    <t>FACTURA NUM.</t>
  </si>
  <si>
    <t>PROVEEDOR</t>
  </si>
  <si>
    <t>Monto RD$</t>
  </si>
  <si>
    <t>CONDICION PAGO</t>
  </si>
  <si>
    <t>FECHA FACTURA</t>
  </si>
  <si>
    <t>FECHA RECIBIDA</t>
  </si>
  <si>
    <t xml:space="preserve">TOTAL </t>
  </si>
  <si>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</si>
  <si>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</si>
  <si>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</si>
  <si>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</si>
  <si>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</si>
  <si>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</si>
  <si>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</si>
  <si>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</si>
  <si>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</si>
  <si>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</si>
  <si>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</si>
  <si>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</si>
  <si>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</si>
  <si>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</si>
  <si>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</si>
  <si>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</si>
  <si>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</si>
  <si>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</si>
  <si>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</si>
  <si>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</si>
  <si>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</si>
  <si>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</si>
  <si>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</si>
  <si>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</si>
  <si>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</si>
  <si>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</si>
  <si>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</si>
  <si>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</si>
  <si>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</si>
  <si>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</si>
  <si>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</si>
  <si>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</si>
  <si>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DESCRIPCION DEL CONCEPTO</t>
  </si>
  <si>
    <t>Pablo M. Grimaldi Hernández</t>
  </si>
  <si>
    <t>José E. Jiménez</t>
  </si>
  <si>
    <t>Pedro Pérez Corniel</t>
  </si>
  <si>
    <t>RNC</t>
  </si>
  <si>
    <t>Crédito</t>
  </si>
  <si>
    <t>Revisión Financiera</t>
  </si>
  <si>
    <t>B1500000066</t>
  </si>
  <si>
    <t xml:space="preserve">       Encargado de  Contabilidad</t>
  </si>
  <si>
    <t>B1500000002</t>
  </si>
  <si>
    <t>B1500000062</t>
  </si>
  <si>
    <t>B1500000063</t>
  </si>
  <si>
    <t>B1500000064</t>
  </si>
  <si>
    <t>B1500000065</t>
  </si>
  <si>
    <t>Francisco Núñez Cáceres</t>
  </si>
  <si>
    <t>Celina Import SRL</t>
  </si>
  <si>
    <t>Honorarios Profesionales como Notario Público</t>
  </si>
  <si>
    <t xml:space="preserve">Servicio de catering </t>
  </si>
  <si>
    <t>001-0298298-0</t>
  </si>
  <si>
    <t>1-30-94197-1</t>
  </si>
  <si>
    <t>Calculos Tickets Combustible</t>
  </si>
  <si>
    <t>Denominacion</t>
  </si>
  <si>
    <t>Total</t>
  </si>
  <si>
    <t>Rv Diessel</t>
  </si>
  <si>
    <t>NEXT</t>
  </si>
  <si>
    <t>NEXT Descuentos</t>
  </si>
  <si>
    <t xml:space="preserve">Total General </t>
  </si>
  <si>
    <t>Detalle</t>
  </si>
  <si>
    <t>Custodio</t>
  </si>
  <si>
    <t>Revisado Por</t>
  </si>
  <si>
    <t>Yamil Dominguez</t>
  </si>
  <si>
    <t>Jose E. Jimenez</t>
  </si>
  <si>
    <t>Enc. Administrativa</t>
  </si>
  <si>
    <t>Contador</t>
  </si>
  <si>
    <t>Cierre de Mes de Febrero 2023</t>
  </si>
  <si>
    <t>Pablo Grimaldi</t>
  </si>
  <si>
    <t>Enc. Advo y Financiero</t>
  </si>
  <si>
    <t xml:space="preserve">       Enc. Administrativo y Financiero</t>
  </si>
  <si>
    <t>RELACION DE FACTURAS PENDIENTES DE PAGO AL  31 DE JULIO DEL 2023</t>
  </si>
  <si>
    <t>1-31-87229-8</t>
  </si>
  <si>
    <t>B1500000057</t>
  </si>
  <si>
    <t>P.W.A.</t>
  </si>
  <si>
    <t>Licencias de Microsoft Project 3</t>
  </si>
  <si>
    <t>E450000017404</t>
  </si>
  <si>
    <t>1-01-00157-7</t>
  </si>
  <si>
    <t>Compañía Dominicana de Telefonos</t>
  </si>
  <si>
    <t>Servicios de Flotas Mes de Julio 2023</t>
  </si>
  <si>
    <t>E450000017412</t>
  </si>
  <si>
    <t>Servicios de Internet para Drones Mes de Julio 2023</t>
  </si>
  <si>
    <t>B1500000173</t>
  </si>
  <si>
    <t>1-24-01873-2</t>
  </si>
  <si>
    <t>Geomedicion, SRL</t>
  </si>
  <si>
    <t>Licencia para Software Irricard</t>
  </si>
  <si>
    <t>B1500000303</t>
  </si>
  <si>
    <t>1-32-10807-8</t>
  </si>
  <si>
    <t>Compra de Insumos de Cocina</t>
  </si>
  <si>
    <t>B1500000241</t>
  </si>
  <si>
    <t>1-31-82313-2</t>
  </si>
  <si>
    <t>Comercial 2MB, SRL</t>
  </si>
  <si>
    <t>1 Kit de Arnes 100887 Truper</t>
  </si>
  <si>
    <t>B1500000833</t>
  </si>
  <si>
    <t>1-30-59265-9</t>
  </si>
  <si>
    <t>Cros Publicidad</t>
  </si>
  <si>
    <t xml:space="preserve">Compra de Uniformes </t>
  </si>
  <si>
    <t>B1500001423</t>
  </si>
  <si>
    <t>Actualidades VD</t>
  </si>
  <si>
    <t xml:space="preserve">Compra de Enseres </t>
  </si>
  <si>
    <t>B1500000092</t>
  </si>
  <si>
    <t>1-31-65639-2</t>
  </si>
  <si>
    <t>Servicios Tecnicos Diversos</t>
  </si>
  <si>
    <t>Suministro e instalacion 3 aires Acondicionados</t>
  </si>
  <si>
    <t>B1500000802</t>
  </si>
  <si>
    <t>1-31-70295-3</t>
  </si>
  <si>
    <t>Enfoque Digital</t>
  </si>
  <si>
    <t>BrizAtlantica</t>
  </si>
  <si>
    <t>1-01-51236-9</t>
  </si>
  <si>
    <t>Compra de Equipos Fotográficos</t>
  </si>
  <si>
    <t>B1500000224</t>
  </si>
  <si>
    <t>1-31-47243-5</t>
  </si>
  <si>
    <t>Demeero Constructora</t>
  </si>
  <si>
    <t>Servicio de herreria en casa Monte Grande</t>
  </si>
  <si>
    <t>B1500000023</t>
  </si>
  <si>
    <t>001-1770474-2</t>
  </si>
  <si>
    <t>Milizen Joseyris Uribe</t>
  </si>
  <si>
    <t>Servicio maestria de ceremonia en el panel</t>
  </si>
  <si>
    <t>B1500000386</t>
  </si>
  <si>
    <t>1-30-00054-9</t>
  </si>
  <si>
    <t>Gráficas Comerciales Edward, SRL</t>
  </si>
  <si>
    <t xml:space="preserve">Servicios de impresión </t>
  </si>
  <si>
    <t>B1500003919</t>
  </si>
  <si>
    <t>1-01-85232-1</t>
  </si>
  <si>
    <t>Max Ferreteria</t>
  </si>
  <si>
    <t>Compra materiales ferreteros</t>
  </si>
  <si>
    <t>B1500000549</t>
  </si>
  <si>
    <t>1-31-41581-4</t>
  </si>
  <si>
    <t>Soldier Electronic Security</t>
  </si>
  <si>
    <t>B1500000339</t>
  </si>
  <si>
    <t>1-31-39921-5</t>
  </si>
  <si>
    <t>Express Servicios Logisticos</t>
  </si>
  <si>
    <t>Compra insumos de limpieza</t>
  </si>
  <si>
    <t>B1500000547</t>
  </si>
  <si>
    <t>1-30-01315-2</t>
  </si>
  <si>
    <t>Estación de Servicios Coral, SRL</t>
  </si>
  <si>
    <t>Compra tickets combustibles</t>
  </si>
  <si>
    <t>B1500000018</t>
  </si>
  <si>
    <t>1-31-77864-1</t>
  </si>
  <si>
    <t>Printoresco</t>
  </si>
  <si>
    <t>B1500000204</t>
  </si>
  <si>
    <t>1-31-75506-2</t>
  </si>
  <si>
    <t>Bicley Technology, SRL</t>
  </si>
  <si>
    <t>Compra tintas para impresoras</t>
  </si>
  <si>
    <t>B1500012076</t>
  </si>
  <si>
    <t>1-01-01114-9</t>
  </si>
  <si>
    <t>Viamar</t>
  </si>
  <si>
    <t>Mantenimientos Vehículos</t>
  </si>
  <si>
    <t>B1500012033</t>
  </si>
  <si>
    <t>B1500012044</t>
  </si>
  <si>
    <t>B1500011886</t>
  </si>
  <si>
    <t>Preparado por</t>
  </si>
  <si>
    <t xml:space="preserve">                                   Autorizado por</t>
  </si>
  <si>
    <t xml:space="preserve">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</si>
</sst>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6" fillId="0" borderId="9" xfId="0" applyFont="1" applyBorder="1"/>
    <xf numFmtId="43" fontId="3" fillId="0" borderId="4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4" xfId="0" applyNumberFormat="1" applyFont="1" applyBorder="1"/>
    <xf numFmtId="43" fontId="1" fillId="0" borderId="0" xfId="1" applyFont="1"/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10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6" xfId="0" applyFont="1" applyBorder="1"/>
    <xf numFmtId="0" fontId="7" fillId="0" borderId="1" xfId="0" applyFont="1" applyBorder="1"/>
    <xf numFmtId="0" fontId="7" fillId="0" borderId="17" xfId="0" applyFont="1" applyBorder="1"/>
    <xf numFmtId="43" fontId="0" fillId="0" borderId="0" xfId="1" applyFont="1"/>
    <xf numFmtId="43" fontId="0" fillId="0" borderId="18" xfId="0" applyNumberFormat="1" applyBorder="1"/>
    <xf numFmtId="43" fontId="5" fillId="0" borderId="18" xfId="1" applyFont="1" applyBorder="1"/>
    <xf numFmtId="43" fontId="5" fillId="0" borderId="19" xfId="0" applyNumberFormat="1" applyFont="1" applyBorder="1"/>
    <xf numFmtId="43" fontId="0" fillId="0" borderId="1" xfId="1" applyFont="1" applyBorder="1"/>
    <xf numFmtId="43" fontId="0" fillId="0" borderId="19" xfId="1" applyFont="1" applyBorder="1"/>
    <xf numFmtId="43" fontId="0" fillId="0" borderId="19" xfId="0" applyNumberFormat="1" applyBorder="1"/>
    <xf numFmtId="0" fontId="9" fillId="0" borderId="0" xfId="0" applyFont="1"/>
    <xf numFmtId="14" fontId="0" fillId="0" borderId="0" xfId="0" applyNumberFormat="1" applyAlignment="1">
      <alignment horizontal="center"/>
    </xf>
    <xf numFmtId="18" fontId="5" fillId="0" borderId="0" xfId="0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wrapText="1"/>
    </xf>
    <xf numFmtId="0" fontId="11" fillId="6" borderId="2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10" fillId="3" borderId="4" xfId="0" applyFont="1" applyFill="1" applyBorder="1" applyAlignment="1" applyProtection="1">
      <alignment horizontal="left"/>
      <protection locked="0"/>
    </xf>
    <xf numFmtId="0" fontId="10" fillId="3" borderId="5" xfId="0" applyFont="1" applyFill="1" applyBorder="1" applyAlignment="1">
      <alignment horizontal="left"/>
    </xf>
    <xf numFmtId="0" fontId="13" fillId="3" borderId="4" xfId="0" applyFont="1" applyFill="1" applyBorder="1" applyAlignment="1" applyProtection="1">
      <alignment horizontal="left"/>
      <protection locked="0"/>
    </xf>
    <xf numFmtId="0" fontId="10" fillId="3" borderId="4" xfId="0" applyFont="1" applyFill="1" applyBorder="1" applyAlignment="1" applyProtection="1">
      <alignment wrapText="1"/>
      <protection locked="0"/>
    </xf>
    <xf numFmtId="44" fontId="10" fillId="3" borderId="4" xfId="2" applyFont="1" applyFill="1" applyBorder="1" applyAlignment="1" applyProtection="1">
      <alignment horizontal="right"/>
      <protection locked="0"/>
    </xf>
    <xf numFmtId="0" fontId="12" fillId="3" borderId="4" xfId="0" applyFont="1" applyFill="1" applyBorder="1" applyAlignment="1">
      <alignment horizontal="center" wrapText="1"/>
    </xf>
    <xf numFmtId="14" fontId="12" fillId="3" borderId="4" xfId="0" applyNumberFormat="1" applyFont="1" applyFill="1" applyBorder="1" applyAlignment="1">
      <alignment wrapText="1"/>
    </xf>
    <xf numFmtId="14" fontId="12" fillId="3" borderId="4" xfId="0" applyNumberFormat="1" applyFont="1" applyFill="1" applyBorder="1" applyAlignment="1">
      <alignment horizontal="right" wrapText="1"/>
    </xf>
    <xf numFmtId="14" fontId="10" fillId="3" borderId="5" xfId="0" applyNumberFormat="1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3" borderId="4" xfId="0" applyFont="1" applyFill="1" applyBorder="1"/>
    <xf numFmtId="44" fontId="10" fillId="0" borderId="4" xfId="2" applyFont="1" applyBorder="1" applyAlignment="1">
      <alignment horizontal="right"/>
    </xf>
    <xf numFmtId="14" fontId="10" fillId="0" borderId="4" xfId="0" applyNumberFormat="1" applyFont="1" applyBorder="1"/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3" fontId="12" fillId="0" borderId="4" xfId="0" applyNumberFormat="1" applyFont="1" applyBorder="1" applyAlignment="1">
      <alignment horizontal="center"/>
    </xf>
    <xf numFmtId="0" fontId="10" fillId="0" borderId="4" xfId="0" applyFont="1" applyBorder="1"/>
    <xf numFmtId="43" fontId="10" fillId="0" borderId="0" xfId="1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0" borderId="0" xfId="0" applyNumberFormat="1" applyFont="1" applyAlignment="1">
      <alignment horizontal="center"/>
    </xf>
    <xf numFmtId="0" fontId="14" fillId="0" borderId="0" xfId="0" applyFont="1"/>
    <xf numFmtId="43" fontId="10" fillId="0" borderId="0" xfId="1" applyFont="1" applyBorder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0" applyNumberFormat="1" applyFont="1"/>
    <xf numFmtId="0" fontId="12" fillId="3" borderId="4" xfId="0" applyFont="1" applyFill="1" applyBorder="1" applyAlignment="1" applyProtection="1">
      <alignment horizontal="left"/>
      <protection locked="0"/>
    </xf>
    <xf numFmtId="0" fontId="12" fillId="3" borderId="4" xfId="0" applyFont="1" applyFill="1" applyBorder="1"/>
    <xf numFmtId="0" fontId="11" fillId="0" borderId="0" xfId="0" applyFont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1542833</xdr:colOff>
      <xdr:row>3</xdr:row>
      <xdr:rowOff>161635</xdr:rowOff>
    </xdr:from>
    <xdr:to>
      <xdr:col>8</xdr:col>
      <xdr:colOff>634712</xdr:colOff>
      <xdr:row>7</xdr:row>
      <xdr:rowOff>938068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C8FC07-FD86-42FE-ACBE-7BF58DDE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69310" y="724476"/>
          <a:ext cx="2425629" cy="1584615"/>
        </a:xfrm>
        <a:prstGeom prst="rect">
          <a:avLst/>
        </a:prstGeom>
      </xdr:spPr>
    </xdr:pic>
    <xdr:clientData/>
  </xdr:twoCellAnchor>
  <xdr:twoCellAnchor editAs="oneCell">
    <xdr:from>
      <xdr:col>0</xdr:col>
      <xdr:colOff>479136</xdr:colOff>
      <xdr:row>3</xdr:row>
      <xdr:rowOff>23091</xdr:rowOff>
    </xdr:from>
    <xdr:to>
      <xdr:col>2</xdr:col>
      <xdr:colOff>519546</xdr:colOff>
      <xdr:row>7</xdr:row>
      <xdr:rowOff>1079677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D91F4EF-54A0-4BE3-931E-87088AF63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136" y="585932"/>
          <a:ext cx="2796887" cy="186476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Jiménez" id="{B52AF5B9-23D6-4EBF-B5F1-0893651E6CA4}" userId="S::jose.jimenez@tecnificacionderiego.gob.do::bccaf8ea-b8bd-46a8-bfb5-5e7dcfe71e88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3-02T18:08:55.55" personId="{B52AF5B9-23D6-4EBF-B5F1-0893651E6CA4}" id="{6F582A95-7284-4AB1-B6EE-B50C5DD9B63E}">
    <text xml:space="preserve">Un ticket de mil fue entregado del 1 al 2 de Febrero 2022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4"/>
  <sheetViews>
    <sheetView showGridLines="0" tabSelected="1" zoomScale="66" zoomScaleNormal="66" workbookViewId="0">
      <selection sqref="A1:I8"/>
    </sheetView>
  </sheetViews>
  <sheetFormatPr defaultColWidth="11.42578125" defaultRowHeight="25.5" x14ac:dyDescent="0.35"/>
  <cols>
    <col min="1" max="1" width="13.85546875" style="46" customWidth="1"/>
    <col min="2" max="2" width="27.42578125" style="46" customWidth="1"/>
    <col min="3" max="3" width="26.42578125" style="46" customWidth="1"/>
    <col min="4" max="4" width="65.28515625" style="46" customWidth="1"/>
    <col min="5" max="5" width="89" style="46" customWidth="1"/>
    <col min="6" max="6" width="28.7109375" style="46" customWidth="1"/>
    <col min="7" max="7" width="25.42578125" style="46" customWidth="1"/>
    <col min="8" max="9" width="24.5703125" style="46" customWidth="1"/>
    <col min="10" max="10" width="13.140625" style="46" bestFit="1" customWidth="1"/>
    <col min="11" max="11" width="11.42578125" style="46"/>
    <col min="12" max="13" width="13.140625" style="46" bestFit="1" customWidth="1"/>
    <col min="14" max="16" width="11.42578125" style="46"/>
    <col min="17" max="17" width="12.28515625" style="46" bestFit="1" customWidth="1"/>
    <col min="18" max="256" width="11.42578125" style="46"/>
    <col min="257" max="257" width="0.5703125" style="46" customWidth="1"/>
    <col min="258" max="258" width="6.140625" style="46" customWidth="1"/>
    <col min="259" max="259" width="17.85546875" style="46" customWidth="1"/>
    <col min="260" max="260" width="35.42578125" style="46" customWidth="1"/>
    <col min="261" max="261" width="52" style="46" customWidth="1"/>
    <col min="262" max="262" width="16.28515625" style="46" customWidth="1"/>
    <col min="263" max="264" width="14.42578125" style="46" customWidth="1"/>
    <col min="265" max="265" width="16.140625" style="46" customWidth="1"/>
    <col min="266" max="266" width="13.140625" style="46" bestFit="1" customWidth="1"/>
    <col min="267" max="267" width="11.42578125" style="46"/>
    <col min="268" max="268" width="13.140625" style="46" bestFit="1" customWidth="1"/>
    <col min="269" max="512" width="11.42578125" style="46"/>
    <col min="513" max="513" width="0.5703125" style="46" customWidth="1"/>
    <col min="514" max="514" width="6.140625" style="46" customWidth="1"/>
    <col min="515" max="515" width="17.85546875" style="46" customWidth="1"/>
    <col min="516" max="516" width="35.42578125" style="46" customWidth="1"/>
    <col min="517" max="517" width="52" style="46" customWidth="1"/>
    <col min="518" max="518" width="16.28515625" style="46" customWidth="1"/>
    <col min="519" max="520" width="14.42578125" style="46" customWidth="1"/>
    <col min="521" max="521" width="16.140625" style="46" customWidth="1"/>
    <col min="522" max="522" width="13.140625" style="46" bestFit="1" customWidth="1"/>
    <col min="523" max="523" width="11.42578125" style="46"/>
    <col min="524" max="524" width="13.140625" style="46" bestFit="1" customWidth="1"/>
    <col min="525" max="768" width="11.42578125" style="46"/>
    <col min="769" max="769" width="0.5703125" style="46" customWidth="1"/>
    <col min="770" max="770" width="6.140625" style="46" customWidth="1"/>
    <col min="771" max="771" width="17.85546875" style="46" customWidth="1"/>
    <col min="772" max="772" width="35.42578125" style="46" customWidth="1"/>
    <col min="773" max="773" width="52" style="46" customWidth="1"/>
    <col min="774" max="774" width="16.28515625" style="46" customWidth="1"/>
    <col min="775" max="776" width="14.42578125" style="46" customWidth="1"/>
    <col min="777" max="777" width="16.140625" style="46" customWidth="1"/>
    <col min="778" max="778" width="13.140625" style="46" bestFit="1" customWidth="1"/>
    <col min="779" max="779" width="11.42578125" style="46"/>
    <col min="780" max="780" width="13.140625" style="46" bestFit="1" customWidth="1"/>
    <col min="781" max="1024" width="11.42578125" style="46"/>
    <col min="1025" max="1025" width="0.5703125" style="46" customWidth="1"/>
    <col min="1026" max="1026" width="6.140625" style="46" customWidth="1"/>
    <col min="1027" max="1027" width="17.85546875" style="46" customWidth="1"/>
    <col min="1028" max="1028" width="35.42578125" style="46" customWidth="1"/>
    <col min="1029" max="1029" width="52" style="46" customWidth="1"/>
    <col min="1030" max="1030" width="16.28515625" style="46" customWidth="1"/>
    <col min="1031" max="1032" width="14.42578125" style="46" customWidth="1"/>
    <col min="1033" max="1033" width="16.140625" style="46" customWidth="1"/>
    <col min="1034" max="1034" width="13.140625" style="46" bestFit="1" customWidth="1"/>
    <col min="1035" max="1035" width="11.42578125" style="46"/>
    <col min="1036" max="1036" width="13.140625" style="46" bestFit="1" customWidth="1"/>
    <col min="1037" max="1280" width="11.42578125" style="46"/>
    <col min="1281" max="1281" width="0.5703125" style="46" customWidth="1"/>
    <col min="1282" max="1282" width="6.140625" style="46" customWidth="1"/>
    <col min="1283" max="1283" width="17.85546875" style="46" customWidth="1"/>
    <col min="1284" max="1284" width="35.42578125" style="46" customWidth="1"/>
    <col min="1285" max="1285" width="52" style="46" customWidth="1"/>
    <col min="1286" max="1286" width="16.28515625" style="46" customWidth="1"/>
    <col min="1287" max="1288" width="14.42578125" style="46" customWidth="1"/>
    <col min="1289" max="1289" width="16.140625" style="46" customWidth="1"/>
    <col min="1290" max="1290" width="13.140625" style="46" bestFit="1" customWidth="1"/>
    <col min="1291" max="1291" width="11.42578125" style="46"/>
    <col min="1292" max="1292" width="13.140625" style="46" bestFit="1" customWidth="1"/>
    <col min="1293" max="1536" width="11.42578125" style="46"/>
    <col min="1537" max="1537" width="0.5703125" style="46" customWidth="1"/>
    <col min="1538" max="1538" width="6.140625" style="46" customWidth="1"/>
    <col min="1539" max="1539" width="17.85546875" style="46" customWidth="1"/>
    <col min="1540" max="1540" width="35.42578125" style="46" customWidth="1"/>
    <col min="1541" max="1541" width="52" style="46" customWidth="1"/>
    <col min="1542" max="1542" width="16.28515625" style="46" customWidth="1"/>
    <col min="1543" max="1544" width="14.42578125" style="46" customWidth="1"/>
    <col min="1545" max="1545" width="16.140625" style="46" customWidth="1"/>
    <col min="1546" max="1546" width="13.140625" style="46" bestFit="1" customWidth="1"/>
    <col min="1547" max="1547" width="11.42578125" style="46"/>
    <col min="1548" max="1548" width="13.140625" style="46" bestFit="1" customWidth="1"/>
    <col min="1549" max="1792" width="11.42578125" style="46"/>
    <col min="1793" max="1793" width="0.5703125" style="46" customWidth="1"/>
    <col min="1794" max="1794" width="6.140625" style="46" customWidth="1"/>
    <col min="1795" max="1795" width="17.85546875" style="46" customWidth="1"/>
    <col min="1796" max="1796" width="35.42578125" style="46" customWidth="1"/>
    <col min="1797" max="1797" width="52" style="46" customWidth="1"/>
    <col min="1798" max="1798" width="16.28515625" style="46" customWidth="1"/>
    <col min="1799" max="1800" width="14.42578125" style="46" customWidth="1"/>
    <col min="1801" max="1801" width="16.140625" style="46" customWidth="1"/>
    <col min="1802" max="1802" width="13.140625" style="46" bestFit="1" customWidth="1"/>
    <col min="1803" max="1803" width="11.42578125" style="46"/>
    <col min="1804" max="1804" width="13.140625" style="46" bestFit="1" customWidth="1"/>
    <col min="1805" max="2048" width="11.42578125" style="46"/>
    <col min="2049" max="2049" width="0.5703125" style="46" customWidth="1"/>
    <col min="2050" max="2050" width="6.140625" style="46" customWidth="1"/>
    <col min="2051" max="2051" width="17.85546875" style="46" customWidth="1"/>
    <col min="2052" max="2052" width="35.42578125" style="46" customWidth="1"/>
    <col min="2053" max="2053" width="52" style="46" customWidth="1"/>
    <col min="2054" max="2054" width="16.28515625" style="46" customWidth="1"/>
    <col min="2055" max="2056" width="14.42578125" style="46" customWidth="1"/>
    <col min="2057" max="2057" width="16.140625" style="46" customWidth="1"/>
    <col min="2058" max="2058" width="13.140625" style="46" bestFit="1" customWidth="1"/>
    <col min="2059" max="2059" width="11.42578125" style="46"/>
    <col min="2060" max="2060" width="13.140625" style="46" bestFit="1" customWidth="1"/>
    <col min="2061" max="2304" width="11.42578125" style="46"/>
    <col min="2305" max="2305" width="0.5703125" style="46" customWidth="1"/>
    <col min="2306" max="2306" width="6.140625" style="46" customWidth="1"/>
    <col min="2307" max="2307" width="17.85546875" style="46" customWidth="1"/>
    <col min="2308" max="2308" width="35.42578125" style="46" customWidth="1"/>
    <col min="2309" max="2309" width="52" style="46" customWidth="1"/>
    <col min="2310" max="2310" width="16.28515625" style="46" customWidth="1"/>
    <col min="2311" max="2312" width="14.42578125" style="46" customWidth="1"/>
    <col min="2313" max="2313" width="16.140625" style="46" customWidth="1"/>
    <col min="2314" max="2314" width="13.140625" style="46" bestFit="1" customWidth="1"/>
    <col min="2315" max="2315" width="11.42578125" style="46"/>
    <col min="2316" max="2316" width="13.140625" style="46" bestFit="1" customWidth="1"/>
    <col min="2317" max="2560" width="11.42578125" style="46"/>
    <col min="2561" max="2561" width="0.5703125" style="46" customWidth="1"/>
    <col min="2562" max="2562" width="6.140625" style="46" customWidth="1"/>
    <col min="2563" max="2563" width="17.85546875" style="46" customWidth="1"/>
    <col min="2564" max="2564" width="35.42578125" style="46" customWidth="1"/>
    <col min="2565" max="2565" width="52" style="46" customWidth="1"/>
    <col min="2566" max="2566" width="16.28515625" style="46" customWidth="1"/>
    <col min="2567" max="2568" width="14.42578125" style="46" customWidth="1"/>
    <col min="2569" max="2569" width="16.140625" style="46" customWidth="1"/>
    <col min="2570" max="2570" width="13.140625" style="46" bestFit="1" customWidth="1"/>
    <col min="2571" max="2571" width="11.42578125" style="46"/>
    <col min="2572" max="2572" width="13.140625" style="46" bestFit="1" customWidth="1"/>
    <col min="2573" max="2816" width="11.42578125" style="46"/>
    <col min="2817" max="2817" width="0.5703125" style="46" customWidth="1"/>
    <col min="2818" max="2818" width="6.140625" style="46" customWidth="1"/>
    <col min="2819" max="2819" width="17.85546875" style="46" customWidth="1"/>
    <col min="2820" max="2820" width="35.42578125" style="46" customWidth="1"/>
    <col min="2821" max="2821" width="52" style="46" customWidth="1"/>
    <col min="2822" max="2822" width="16.28515625" style="46" customWidth="1"/>
    <col min="2823" max="2824" width="14.42578125" style="46" customWidth="1"/>
    <col min="2825" max="2825" width="16.140625" style="46" customWidth="1"/>
    <col min="2826" max="2826" width="13.140625" style="46" bestFit="1" customWidth="1"/>
    <col min="2827" max="2827" width="11.42578125" style="46"/>
    <col min="2828" max="2828" width="13.140625" style="46" bestFit="1" customWidth="1"/>
    <col min="2829" max="3072" width="11.42578125" style="46"/>
    <col min="3073" max="3073" width="0.5703125" style="46" customWidth="1"/>
    <col min="3074" max="3074" width="6.140625" style="46" customWidth="1"/>
    <col min="3075" max="3075" width="17.85546875" style="46" customWidth="1"/>
    <col min="3076" max="3076" width="35.42578125" style="46" customWidth="1"/>
    <col min="3077" max="3077" width="52" style="46" customWidth="1"/>
    <col min="3078" max="3078" width="16.28515625" style="46" customWidth="1"/>
    <col min="3079" max="3080" width="14.42578125" style="46" customWidth="1"/>
    <col min="3081" max="3081" width="16.140625" style="46" customWidth="1"/>
    <col min="3082" max="3082" width="13.140625" style="46" bestFit="1" customWidth="1"/>
    <col min="3083" max="3083" width="11.42578125" style="46"/>
    <col min="3084" max="3084" width="13.140625" style="46" bestFit="1" customWidth="1"/>
    <col min="3085" max="3328" width="11.42578125" style="46"/>
    <col min="3329" max="3329" width="0.5703125" style="46" customWidth="1"/>
    <col min="3330" max="3330" width="6.140625" style="46" customWidth="1"/>
    <col min="3331" max="3331" width="17.85546875" style="46" customWidth="1"/>
    <col min="3332" max="3332" width="35.42578125" style="46" customWidth="1"/>
    <col min="3333" max="3333" width="52" style="46" customWidth="1"/>
    <col min="3334" max="3334" width="16.28515625" style="46" customWidth="1"/>
    <col min="3335" max="3336" width="14.42578125" style="46" customWidth="1"/>
    <col min="3337" max="3337" width="16.140625" style="46" customWidth="1"/>
    <col min="3338" max="3338" width="13.140625" style="46" bestFit="1" customWidth="1"/>
    <col min="3339" max="3339" width="11.42578125" style="46"/>
    <col min="3340" max="3340" width="13.140625" style="46" bestFit="1" customWidth="1"/>
    <col min="3341" max="3584" width="11.42578125" style="46"/>
    <col min="3585" max="3585" width="0.5703125" style="46" customWidth="1"/>
    <col min="3586" max="3586" width="6.140625" style="46" customWidth="1"/>
    <col min="3587" max="3587" width="17.85546875" style="46" customWidth="1"/>
    <col min="3588" max="3588" width="35.42578125" style="46" customWidth="1"/>
    <col min="3589" max="3589" width="52" style="46" customWidth="1"/>
    <col min="3590" max="3590" width="16.28515625" style="46" customWidth="1"/>
    <col min="3591" max="3592" width="14.42578125" style="46" customWidth="1"/>
    <col min="3593" max="3593" width="16.140625" style="46" customWidth="1"/>
    <col min="3594" max="3594" width="13.140625" style="46" bestFit="1" customWidth="1"/>
    <col min="3595" max="3595" width="11.42578125" style="46"/>
    <col min="3596" max="3596" width="13.140625" style="46" bestFit="1" customWidth="1"/>
    <col min="3597" max="3840" width="11.42578125" style="46"/>
    <col min="3841" max="3841" width="0.5703125" style="46" customWidth="1"/>
    <col min="3842" max="3842" width="6.140625" style="46" customWidth="1"/>
    <col min="3843" max="3843" width="17.85546875" style="46" customWidth="1"/>
    <col min="3844" max="3844" width="35.42578125" style="46" customWidth="1"/>
    <col min="3845" max="3845" width="52" style="46" customWidth="1"/>
    <col min="3846" max="3846" width="16.28515625" style="46" customWidth="1"/>
    <col min="3847" max="3848" width="14.42578125" style="46" customWidth="1"/>
    <col min="3849" max="3849" width="16.140625" style="46" customWidth="1"/>
    <col min="3850" max="3850" width="13.140625" style="46" bestFit="1" customWidth="1"/>
    <col min="3851" max="3851" width="11.42578125" style="46"/>
    <col min="3852" max="3852" width="13.140625" style="46" bestFit="1" customWidth="1"/>
    <col min="3853" max="4096" width="11.42578125" style="46"/>
    <col min="4097" max="4097" width="0.5703125" style="46" customWidth="1"/>
    <col min="4098" max="4098" width="6.140625" style="46" customWidth="1"/>
    <col min="4099" max="4099" width="17.85546875" style="46" customWidth="1"/>
    <col min="4100" max="4100" width="35.42578125" style="46" customWidth="1"/>
    <col min="4101" max="4101" width="52" style="46" customWidth="1"/>
    <col min="4102" max="4102" width="16.28515625" style="46" customWidth="1"/>
    <col min="4103" max="4104" width="14.42578125" style="46" customWidth="1"/>
    <col min="4105" max="4105" width="16.140625" style="46" customWidth="1"/>
    <col min="4106" max="4106" width="13.140625" style="46" bestFit="1" customWidth="1"/>
    <col min="4107" max="4107" width="11.42578125" style="46"/>
    <col min="4108" max="4108" width="13.140625" style="46" bestFit="1" customWidth="1"/>
    <col min="4109" max="4352" width="11.42578125" style="46"/>
    <col min="4353" max="4353" width="0.5703125" style="46" customWidth="1"/>
    <col min="4354" max="4354" width="6.140625" style="46" customWidth="1"/>
    <col min="4355" max="4355" width="17.85546875" style="46" customWidth="1"/>
    <col min="4356" max="4356" width="35.42578125" style="46" customWidth="1"/>
    <col min="4357" max="4357" width="52" style="46" customWidth="1"/>
    <col min="4358" max="4358" width="16.28515625" style="46" customWidth="1"/>
    <col min="4359" max="4360" width="14.42578125" style="46" customWidth="1"/>
    <col min="4361" max="4361" width="16.140625" style="46" customWidth="1"/>
    <col min="4362" max="4362" width="13.140625" style="46" bestFit="1" customWidth="1"/>
    <col min="4363" max="4363" width="11.42578125" style="46"/>
    <col min="4364" max="4364" width="13.140625" style="46" bestFit="1" customWidth="1"/>
    <col min="4365" max="4608" width="11.42578125" style="46"/>
    <col min="4609" max="4609" width="0.5703125" style="46" customWidth="1"/>
    <col min="4610" max="4610" width="6.140625" style="46" customWidth="1"/>
    <col min="4611" max="4611" width="17.85546875" style="46" customWidth="1"/>
    <col min="4612" max="4612" width="35.42578125" style="46" customWidth="1"/>
    <col min="4613" max="4613" width="52" style="46" customWidth="1"/>
    <col min="4614" max="4614" width="16.28515625" style="46" customWidth="1"/>
    <col min="4615" max="4616" width="14.42578125" style="46" customWidth="1"/>
    <col min="4617" max="4617" width="16.140625" style="46" customWidth="1"/>
    <col min="4618" max="4618" width="13.140625" style="46" bestFit="1" customWidth="1"/>
    <col min="4619" max="4619" width="11.42578125" style="46"/>
    <col min="4620" max="4620" width="13.140625" style="46" bestFit="1" customWidth="1"/>
    <col min="4621" max="4864" width="11.42578125" style="46"/>
    <col min="4865" max="4865" width="0.5703125" style="46" customWidth="1"/>
    <col min="4866" max="4866" width="6.140625" style="46" customWidth="1"/>
    <col min="4867" max="4867" width="17.85546875" style="46" customWidth="1"/>
    <col min="4868" max="4868" width="35.42578125" style="46" customWidth="1"/>
    <col min="4869" max="4869" width="52" style="46" customWidth="1"/>
    <col min="4870" max="4870" width="16.28515625" style="46" customWidth="1"/>
    <col min="4871" max="4872" width="14.42578125" style="46" customWidth="1"/>
    <col min="4873" max="4873" width="16.140625" style="46" customWidth="1"/>
    <col min="4874" max="4874" width="13.140625" style="46" bestFit="1" customWidth="1"/>
    <col min="4875" max="4875" width="11.42578125" style="46"/>
    <col min="4876" max="4876" width="13.140625" style="46" bestFit="1" customWidth="1"/>
    <col min="4877" max="5120" width="11.42578125" style="46"/>
    <col min="5121" max="5121" width="0.5703125" style="46" customWidth="1"/>
    <col min="5122" max="5122" width="6.140625" style="46" customWidth="1"/>
    <col min="5123" max="5123" width="17.85546875" style="46" customWidth="1"/>
    <col min="5124" max="5124" width="35.42578125" style="46" customWidth="1"/>
    <col min="5125" max="5125" width="52" style="46" customWidth="1"/>
    <col min="5126" max="5126" width="16.28515625" style="46" customWidth="1"/>
    <col min="5127" max="5128" width="14.42578125" style="46" customWidth="1"/>
    <col min="5129" max="5129" width="16.140625" style="46" customWidth="1"/>
    <col min="5130" max="5130" width="13.140625" style="46" bestFit="1" customWidth="1"/>
    <col min="5131" max="5131" width="11.42578125" style="46"/>
    <col min="5132" max="5132" width="13.140625" style="46" bestFit="1" customWidth="1"/>
    <col min="5133" max="5376" width="11.42578125" style="46"/>
    <col min="5377" max="5377" width="0.5703125" style="46" customWidth="1"/>
    <col min="5378" max="5378" width="6.140625" style="46" customWidth="1"/>
    <col min="5379" max="5379" width="17.85546875" style="46" customWidth="1"/>
    <col min="5380" max="5380" width="35.42578125" style="46" customWidth="1"/>
    <col min="5381" max="5381" width="52" style="46" customWidth="1"/>
    <col min="5382" max="5382" width="16.28515625" style="46" customWidth="1"/>
    <col min="5383" max="5384" width="14.42578125" style="46" customWidth="1"/>
    <col min="5385" max="5385" width="16.140625" style="46" customWidth="1"/>
    <col min="5386" max="5386" width="13.140625" style="46" bestFit="1" customWidth="1"/>
    <col min="5387" max="5387" width="11.42578125" style="46"/>
    <col min="5388" max="5388" width="13.140625" style="46" bestFit="1" customWidth="1"/>
    <col min="5389" max="5632" width="11.42578125" style="46"/>
    <col min="5633" max="5633" width="0.5703125" style="46" customWidth="1"/>
    <col min="5634" max="5634" width="6.140625" style="46" customWidth="1"/>
    <col min="5635" max="5635" width="17.85546875" style="46" customWidth="1"/>
    <col min="5636" max="5636" width="35.42578125" style="46" customWidth="1"/>
    <col min="5637" max="5637" width="52" style="46" customWidth="1"/>
    <col min="5638" max="5638" width="16.28515625" style="46" customWidth="1"/>
    <col min="5639" max="5640" width="14.42578125" style="46" customWidth="1"/>
    <col min="5641" max="5641" width="16.140625" style="46" customWidth="1"/>
    <col min="5642" max="5642" width="13.140625" style="46" bestFit="1" customWidth="1"/>
    <col min="5643" max="5643" width="11.42578125" style="46"/>
    <col min="5644" max="5644" width="13.140625" style="46" bestFit="1" customWidth="1"/>
    <col min="5645" max="5888" width="11.42578125" style="46"/>
    <col min="5889" max="5889" width="0.5703125" style="46" customWidth="1"/>
    <col min="5890" max="5890" width="6.140625" style="46" customWidth="1"/>
    <col min="5891" max="5891" width="17.85546875" style="46" customWidth="1"/>
    <col min="5892" max="5892" width="35.42578125" style="46" customWidth="1"/>
    <col min="5893" max="5893" width="52" style="46" customWidth="1"/>
    <col min="5894" max="5894" width="16.28515625" style="46" customWidth="1"/>
    <col min="5895" max="5896" width="14.42578125" style="46" customWidth="1"/>
    <col min="5897" max="5897" width="16.140625" style="46" customWidth="1"/>
    <col min="5898" max="5898" width="13.140625" style="46" bestFit="1" customWidth="1"/>
    <col min="5899" max="5899" width="11.42578125" style="46"/>
    <col min="5900" max="5900" width="13.140625" style="46" bestFit="1" customWidth="1"/>
    <col min="5901" max="6144" width="11.42578125" style="46"/>
    <col min="6145" max="6145" width="0.5703125" style="46" customWidth="1"/>
    <col min="6146" max="6146" width="6.140625" style="46" customWidth="1"/>
    <col min="6147" max="6147" width="17.85546875" style="46" customWidth="1"/>
    <col min="6148" max="6148" width="35.42578125" style="46" customWidth="1"/>
    <col min="6149" max="6149" width="52" style="46" customWidth="1"/>
    <col min="6150" max="6150" width="16.28515625" style="46" customWidth="1"/>
    <col min="6151" max="6152" width="14.42578125" style="46" customWidth="1"/>
    <col min="6153" max="6153" width="16.140625" style="46" customWidth="1"/>
    <col min="6154" max="6154" width="13.140625" style="46" bestFit="1" customWidth="1"/>
    <col min="6155" max="6155" width="11.42578125" style="46"/>
    <col min="6156" max="6156" width="13.140625" style="46" bestFit="1" customWidth="1"/>
    <col min="6157" max="6400" width="11.42578125" style="46"/>
    <col min="6401" max="6401" width="0.5703125" style="46" customWidth="1"/>
    <col min="6402" max="6402" width="6.140625" style="46" customWidth="1"/>
    <col min="6403" max="6403" width="17.85546875" style="46" customWidth="1"/>
    <col min="6404" max="6404" width="35.42578125" style="46" customWidth="1"/>
    <col min="6405" max="6405" width="52" style="46" customWidth="1"/>
    <col min="6406" max="6406" width="16.28515625" style="46" customWidth="1"/>
    <col min="6407" max="6408" width="14.42578125" style="46" customWidth="1"/>
    <col min="6409" max="6409" width="16.140625" style="46" customWidth="1"/>
    <col min="6410" max="6410" width="13.140625" style="46" bestFit="1" customWidth="1"/>
    <col min="6411" max="6411" width="11.42578125" style="46"/>
    <col min="6412" max="6412" width="13.140625" style="46" bestFit="1" customWidth="1"/>
    <col min="6413" max="6656" width="11.42578125" style="46"/>
    <col min="6657" max="6657" width="0.5703125" style="46" customWidth="1"/>
    <col min="6658" max="6658" width="6.140625" style="46" customWidth="1"/>
    <col min="6659" max="6659" width="17.85546875" style="46" customWidth="1"/>
    <col min="6660" max="6660" width="35.42578125" style="46" customWidth="1"/>
    <col min="6661" max="6661" width="52" style="46" customWidth="1"/>
    <col min="6662" max="6662" width="16.28515625" style="46" customWidth="1"/>
    <col min="6663" max="6664" width="14.42578125" style="46" customWidth="1"/>
    <col min="6665" max="6665" width="16.140625" style="46" customWidth="1"/>
    <col min="6666" max="6666" width="13.140625" style="46" bestFit="1" customWidth="1"/>
    <col min="6667" max="6667" width="11.42578125" style="46"/>
    <col min="6668" max="6668" width="13.140625" style="46" bestFit="1" customWidth="1"/>
    <col min="6669" max="6912" width="11.42578125" style="46"/>
    <col min="6913" max="6913" width="0.5703125" style="46" customWidth="1"/>
    <col min="6914" max="6914" width="6.140625" style="46" customWidth="1"/>
    <col min="6915" max="6915" width="17.85546875" style="46" customWidth="1"/>
    <col min="6916" max="6916" width="35.42578125" style="46" customWidth="1"/>
    <col min="6917" max="6917" width="52" style="46" customWidth="1"/>
    <col min="6918" max="6918" width="16.28515625" style="46" customWidth="1"/>
    <col min="6919" max="6920" width="14.42578125" style="46" customWidth="1"/>
    <col min="6921" max="6921" width="16.140625" style="46" customWidth="1"/>
    <col min="6922" max="6922" width="13.140625" style="46" bestFit="1" customWidth="1"/>
    <col min="6923" max="6923" width="11.42578125" style="46"/>
    <col min="6924" max="6924" width="13.140625" style="46" bestFit="1" customWidth="1"/>
    <col min="6925" max="7168" width="11.42578125" style="46"/>
    <col min="7169" max="7169" width="0.5703125" style="46" customWidth="1"/>
    <col min="7170" max="7170" width="6.140625" style="46" customWidth="1"/>
    <col min="7171" max="7171" width="17.85546875" style="46" customWidth="1"/>
    <col min="7172" max="7172" width="35.42578125" style="46" customWidth="1"/>
    <col min="7173" max="7173" width="52" style="46" customWidth="1"/>
    <col min="7174" max="7174" width="16.28515625" style="46" customWidth="1"/>
    <col min="7175" max="7176" width="14.42578125" style="46" customWidth="1"/>
    <col min="7177" max="7177" width="16.140625" style="46" customWidth="1"/>
    <col min="7178" max="7178" width="13.140625" style="46" bestFit="1" customWidth="1"/>
    <col min="7179" max="7179" width="11.42578125" style="46"/>
    <col min="7180" max="7180" width="13.140625" style="46" bestFit="1" customWidth="1"/>
    <col min="7181" max="7424" width="11.42578125" style="46"/>
    <col min="7425" max="7425" width="0.5703125" style="46" customWidth="1"/>
    <col min="7426" max="7426" width="6.140625" style="46" customWidth="1"/>
    <col min="7427" max="7427" width="17.85546875" style="46" customWidth="1"/>
    <col min="7428" max="7428" width="35.42578125" style="46" customWidth="1"/>
    <col min="7429" max="7429" width="52" style="46" customWidth="1"/>
    <col min="7430" max="7430" width="16.28515625" style="46" customWidth="1"/>
    <col min="7431" max="7432" width="14.42578125" style="46" customWidth="1"/>
    <col min="7433" max="7433" width="16.140625" style="46" customWidth="1"/>
    <col min="7434" max="7434" width="13.140625" style="46" bestFit="1" customWidth="1"/>
    <col min="7435" max="7435" width="11.42578125" style="46"/>
    <col min="7436" max="7436" width="13.140625" style="46" bestFit="1" customWidth="1"/>
    <col min="7437" max="7680" width="11.42578125" style="46"/>
    <col min="7681" max="7681" width="0.5703125" style="46" customWidth="1"/>
    <col min="7682" max="7682" width="6.140625" style="46" customWidth="1"/>
    <col min="7683" max="7683" width="17.85546875" style="46" customWidth="1"/>
    <col min="7684" max="7684" width="35.42578125" style="46" customWidth="1"/>
    <col min="7685" max="7685" width="52" style="46" customWidth="1"/>
    <col min="7686" max="7686" width="16.28515625" style="46" customWidth="1"/>
    <col min="7687" max="7688" width="14.42578125" style="46" customWidth="1"/>
    <col min="7689" max="7689" width="16.140625" style="46" customWidth="1"/>
    <col min="7690" max="7690" width="13.140625" style="46" bestFit="1" customWidth="1"/>
    <col min="7691" max="7691" width="11.42578125" style="46"/>
    <col min="7692" max="7692" width="13.140625" style="46" bestFit="1" customWidth="1"/>
    <col min="7693" max="7936" width="11.42578125" style="46"/>
    <col min="7937" max="7937" width="0.5703125" style="46" customWidth="1"/>
    <col min="7938" max="7938" width="6.140625" style="46" customWidth="1"/>
    <col min="7939" max="7939" width="17.85546875" style="46" customWidth="1"/>
    <col min="7940" max="7940" width="35.42578125" style="46" customWidth="1"/>
    <col min="7941" max="7941" width="52" style="46" customWidth="1"/>
    <col min="7942" max="7942" width="16.28515625" style="46" customWidth="1"/>
    <col min="7943" max="7944" width="14.42578125" style="46" customWidth="1"/>
    <col min="7945" max="7945" width="16.140625" style="46" customWidth="1"/>
    <col min="7946" max="7946" width="13.140625" style="46" bestFit="1" customWidth="1"/>
    <col min="7947" max="7947" width="11.42578125" style="46"/>
    <col min="7948" max="7948" width="13.140625" style="46" bestFit="1" customWidth="1"/>
    <col min="7949" max="8192" width="11.42578125" style="46"/>
    <col min="8193" max="8193" width="0.5703125" style="46" customWidth="1"/>
    <col min="8194" max="8194" width="6.140625" style="46" customWidth="1"/>
    <col min="8195" max="8195" width="17.85546875" style="46" customWidth="1"/>
    <col min="8196" max="8196" width="35.42578125" style="46" customWidth="1"/>
    <col min="8197" max="8197" width="52" style="46" customWidth="1"/>
    <col min="8198" max="8198" width="16.28515625" style="46" customWidth="1"/>
    <col min="8199" max="8200" width="14.42578125" style="46" customWidth="1"/>
    <col min="8201" max="8201" width="16.140625" style="46" customWidth="1"/>
    <col min="8202" max="8202" width="13.140625" style="46" bestFit="1" customWidth="1"/>
    <col min="8203" max="8203" width="11.42578125" style="46"/>
    <col min="8204" max="8204" width="13.140625" style="46" bestFit="1" customWidth="1"/>
    <col min="8205" max="8448" width="11.42578125" style="46"/>
    <col min="8449" max="8449" width="0.5703125" style="46" customWidth="1"/>
    <col min="8450" max="8450" width="6.140625" style="46" customWidth="1"/>
    <col min="8451" max="8451" width="17.85546875" style="46" customWidth="1"/>
    <col min="8452" max="8452" width="35.42578125" style="46" customWidth="1"/>
    <col min="8453" max="8453" width="52" style="46" customWidth="1"/>
    <col min="8454" max="8454" width="16.28515625" style="46" customWidth="1"/>
    <col min="8455" max="8456" width="14.42578125" style="46" customWidth="1"/>
    <col min="8457" max="8457" width="16.140625" style="46" customWidth="1"/>
    <col min="8458" max="8458" width="13.140625" style="46" bestFit="1" customWidth="1"/>
    <col min="8459" max="8459" width="11.42578125" style="46"/>
    <col min="8460" max="8460" width="13.140625" style="46" bestFit="1" customWidth="1"/>
    <col min="8461" max="8704" width="11.42578125" style="46"/>
    <col min="8705" max="8705" width="0.5703125" style="46" customWidth="1"/>
    <col min="8706" max="8706" width="6.140625" style="46" customWidth="1"/>
    <col min="8707" max="8707" width="17.85546875" style="46" customWidth="1"/>
    <col min="8708" max="8708" width="35.42578125" style="46" customWidth="1"/>
    <col min="8709" max="8709" width="52" style="46" customWidth="1"/>
    <col min="8710" max="8710" width="16.28515625" style="46" customWidth="1"/>
    <col min="8711" max="8712" width="14.42578125" style="46" customWidth="1"/>
    <col min="8713" max="8713" width="16.140625" style="46" customWidth="1"/>
    <col min="8714" max="8714" width="13.140625" style="46" bestFit="1" customWidth="1"/>
    <col min="8715" max="8715" width="11.42578125" style="46"/>
    <col min="8716" max="8716" width="13.140625" style="46" bestFit="1" customWidth="1"/>
    <col min="8717" max="8960" width="11.42578125" style="46"/>
    <col min="8961" max="8961" width="0.5703125" style="46" customWidth="1"/>
    <col min="8962" max="8962" width="6.140625" style="46" customWidth="1"/>
    <col min="8963" max="8963" width="17.85546875" style="46" customWidth="1"/>
    <col min="8964" max="8964" width="35.42578125" style="46" customWidth="1"/>
    <col min="8965" max="8965" width="52" style="46" customWidth="1"/>
    <col min="8966" max="8966" width="16.28515625" style="46" customWidth="1"/>
    <col min="8967" max="8968" width="14.42578125" style="46" customWidth="1"/>
    <col min="8969" max="8969" width="16.140625" style="46" customWidth="1"/>
    <col min="8970" max="8970" width="13.140625" style="46" bestFit="1" customWidth="1"/>
    <col min="8971" max="8971" width="11.42578125" style="46"/>
    <col min="8972" max="8972" width="13.140625" style="46" bestFit="1" customWidth="1"/>
    <col min="8973" max="9216" width="11.42578125" style="46"/>
    <col min="9217" max="9217" width="0.5703125" style="46" customWidth="1"/>
    <col min="9218" max="9218" width="6.140625" style="46" customWidth="1"/>
    <col min="9219" max="9219" width="17.85546875" style="46" customWidth="1"/>
    <col min="9220" max="9220" width="35.42578125" style="46" customWidth="1"/>
    <col min="9221" max="9221" width="52" style="46" customWidth="1"/>
    <col min="9222" max="9222" width="16.28515625" style="46" customWidth="1"/>
    <col min="9223" max="9224" width="14.42578125" style="46" customWidth="1"/>
    <col min="9225" max="9225" width="16.140625" style="46" customWidth="1"/>
    <col min="9226" max="9226" width="13.140625" style="46" bestFit="1" customWidth="1"/>
    <col min="9227" max="9227" width="11.42578125" style="46"/>
    <col min="9228" max="9228" width="13.140625" style="46" bestFit="1" customWidth="1"/>
    <col min="9229" max="9472" width="11.42578125" style="46"/>
    <col min="9473" max="9473" width="0.5703125" style="46" customWidth="1"/>
    <col min="9474" max="9474" width="6.140625" style="46" customWidth="1"/>
    <col min="9475" max="9475" width="17.85546875" style="46" customWidth="1"/>
    <col min="9476" max="9476" width="35.42578125" style="46" customWidth="1"/>
    <col min="9477" max="9477" width="52" style="46" customWidth="1"/>
    <col min="9478" max="9478" width="16.28515625" style="46" customWidth="1"/>
    <col min="9479" max="9480" width="14.42578125" style="46" customWidth="1"/>
    <col min="9481" max="9481" width="16.140625" style="46" customWidth="1"/>
    <col min="9482" max="9482" width="13.140625" style="46" bestFit="1" customWidth="1"/>
    <col min="9483" max="9483" width="11.42578125" style="46"/>
    <col min="9484" max="9484" width="13.140625" style="46" bestFit="1" customWidth="1"/>
    <col min="9485" max="9728" width="11.42578125" style="46"/>
    <col min="9729" max="9729" width="0.5703125" style="46" customWidth="1"/>
    <col min="9730" max="9730" width="6.140625" style="46" customWidth="1"/>
    <col min="9731" max="9731" width="17.85546875" style="46" customWidth="1"/>
    <col min="9732" max="9732" width="35.42578125" style="46" customWidth="1"/>
    <col min="9733" max="9733" width="52" style="46" customWidth="1"/>
    <col min="9734" max="9734" width="16.28515625" style="46" customWidth="1"/>
    <col min="9735" max="9736" width="14.42578125" style="46" customWidth="1"/>
    <col min="9737" max="9737" width="16.140625" style="46" customWidth="1"/>
    <col min="9738" max="9738" width="13.140625" style="46" bestFit="1" customWidth="1"/>
    <col min="9739" max="9739" width="11.42578125" style="46"/>
    <col min="9740" max="9740" width="13.140625" style="46" bestFit="1" customWidth="1"/>
    <col min="9741" max="9984" width="11.42578125" style="46"/>
    <col min="9985" max="9985" width="0.5703125" style="46" customWidth="1"/>
    <col min="9986" max="9986" width="6.140625" style="46" customWidth="1"/>
    <col min="9987" max="9987" width="17.85546875" style="46" customWidth="1"/>
    <col min="9988" max="9988" width="35.42578125" style="46" customWidth="1"/>
    <col min="9989" max="9989" width="52" style="46" customWidth="1"/>
    <col min="9990" max="9990" width="16.28515625" style="46" customWidth="1"/>
    <col min="9991" max="9992" width="14.42578125" style="46" customWidth="1"/>
    <col min="9993" max="9993" width="16.140625" style="46" customWidth="1"/>
    <col min="9994" max="9994" width="13.140625" style="46" bestFit="1" customWidth="1"/>
    <col min="9995" max="9995" width="11.42578125" style="46"/>
    <col min="9996" max="9996" width="13.140625" style="46" bestFit="1" customWidth="1"/>
    <col min="9997" max="10240" width="11.42578125" style="46"/>
    <col min="10241" max="10241" width="0.5703125" style="46" customWidth="1"/>
    <col min="10242" max="10242" width="6.140625" style="46" customWidth="1"/>
    <col min="10243" max="10243" width="17.85546875" style="46" customWidth="1"/>
    <col min="10244" max="10244" width="35.42578125" style="46" customWidth="1"/>
    <col min="10245" max="10245" width="52" style="46" customWidth="1"/>
    <col min="10246" max="10246" width="16.28515625" style="46" customWidth="1"/>
    <col min="10247" max="10248" width="14.42578125" style="46" customWidth="1"/>
    <col min="10249" max="10249" width="16.140625" style="46" customWidth="1"/>
    <col min="10250" max="10250" width="13.140625" style="46" bestFit="1" customWidth="1"/>
    <col min="10251" max="10251" width="11.42578125" style="46"/>
    <col min="10252" max="10252" width="13.140625" style="46" bestFit="1" customWidth="1"/>
    <col min="10253" max="10496" width="11.42578125" style="46"/>
    <col min="10497" max="10497" width="0.5703125" style="46" customWidth="1"/>
    <col min="10498" max="10498" width="6.140625" style="46" customWidth="1"/>
    <col min="10499" max="10499" width="17.85546875" style="46" customWidth="1"/>
    <col min="10500" max="10500" width="35.42578125" style="46" customWidth="1"/>
    <col min="10501" max="10501" width="52" style="46" customWidth="1"/>
    <col min="10502" max="10502" width="16.28515625" style="46" customWidth="1"/>
    <col min="10503" max="10504" width="14.42578125" style="46" customWidth="1"/>
    <col min="10505" max="10505" width="16.140625" style="46" customWidth="1"/>
    <col min="10506" max="10506" width="13.140625" style="46" bestFit="1" customWidth="1"/>
    <col min="10507" max="10507" width="11.42578125" style="46"/>
    <col min="10508" max="10508" width="13.140625" style="46" bestFit="1" customWidth="1"/>
    <col min="10509" max="10752" width="11.42578125" style="46"/>
    <col min="10753" max="10753" width="0.5703125" style="46" customWidth="1"/>
    <col min="10754" max="10754" width="6.140625" style="46" customWidth="1"/>
    <col min="10755" max="10755" width="17.85546875" style="46" customWidth="1"/>
    <col min="10756" max="10756" width="35.42578125" style="46" customWidth="1"/>
    <col min="10757" max="10757" width="52" style="46" customWidth="1"/>
    <col min="10758" max="10758" width="16.28515625" style="46" customWidth="1"/>
    <col min="10759" max="10760" width="14.42578125" style="46" customWidth="1"/>
    <col min="10761" max="10761" width="16.140625" style="46" customWidth="1"/>
    <col min="10762" max="10762" width="13.140625" style="46" bestFit="1" customWidth="1"/>
    <col min="10763" max="10763" width="11.42578125" style="46"/>
    <col min="10764" max="10764" width="13.140625" style="46" bestFit="1" customWidth="1"/>
    <col min="10765" max="11008" width="11.42578125" style="46"/>
    <col min="11009" max="11009" width="0.5703125" style="46" customWidth="1"/>
    <col min="11010" max="11010" width="6.140625" style="46" customWidth="1"/>
    <col min="11011" max="11011" width="17.85546875" style="46" customWidth="1"/>
    <col min="11012" max="11012" width="35.42578125" style="46" customWidth="1"/>
    <col min="11013" max="11013" width="52" style="46" customWidth="1"/>
    <col min="11014" max="11014" width="16.28515625" style="46" customWidth="1"/>
    <col min="11015" max="11016" width="14.42578125" style="46" customWidth="1"/>
    <col min="11017" max="11017" width="16.140625" style="46" customWidth="1"/>
    <col min="11018" max="11018" width="13.140625" style="46" bestFit="1" customWidth="1"/>
    <col min="11019" max="11019" width="11.42578125" style="46"/>
    <col min="11020" max="11020" width="13.140625" style="46" bestFit="1" customWidth="1"/>
    <col min="11021" max="11264" width="11.42578125" style="46"/>
    <col min="11265" max="11265" width="0.5703125" style="46" customWidth="1"/>
    <col min="11266" max="11266" width="6.140625" style="46" customWidth="1"/>
    <col min="11267" max="11267" width="17.85546875" style="46" customWidth="1"/>
    <col min="11268" max="11268" width="35.42578125" style="46" customWidth="1"/>
    <col min="11269" max="11269" width="52" style="46" customWidth="1"/>
    <col min="11270" max="11270" width="16.28515625" style="46" customWidth="1"/>
    <col min="11271" max="11272" width="14.42578125" style="46" customWidth="1"/>
    <col min="11273" max="11273" width="16.140625" style="46" customWidth="1"/>
    <col min="11274" max="11274" width="13.140625" style="46" bestFit="1" customWidth="1"/>
    <col min="11275" max="11275" width="11.42578125" style="46"/>
    <col min="11276" max="11276" width="13.140625" style="46" bestFit="1" customWidth="1"/>
    <col min="11277" max="11520" width="11.42578125" style="46"/>
    <col min="11521" max="11521" width="0.5703125" style="46" customWidth="1"/>
    <col min="11522" max="11522" width="6.140625" style="46" customWidth="1"/>
    <col min="11523" max="11523" width="17.85546875" style="46" customWidth="1"/>
    <col min="11524" max="11524" width="35.42578125" style="46" customWidth="1"/>
    <col min="11525" max="11525" width="52" style="46" customWidth="1"/>
    <col min="11526" max="11526" width="16.28515625" style="46" customWidth="1"/>
    <col min="11527" max="11528" width="14.42578125" style="46" customWidth="1"/>
    <col min="11529" max="11529" width="16.140625" style="46" customWidth="1"/>
    <col min="11530" max="11530" width="13.140625" style="46" bestFit="1" customWidth="1"/>
    <col min="11531" max="11531" width="11.42578125" style="46"/>
    <col min="11532" max="11532" width="13.140625" style="46" bestFit="1" customWidth="1"/>
    <col min="11533" max="11776" width="11.42578125" style="46"/>
    <col min="11777" max="11777" width="0.5703125" style="46" customWidth="1"/>
    <col min="11778" max="11778" width="6.140625" style="46" customWidth="1"/>
    <col min="11779" max="11779" width="17.85546875" style="46" customWidth="1"/>
    <col min="11780" max="11780" width="35.42578125" style="46" customWidth="1"/>
    <col min="11781" max="11781" width="52" style="46" customWidth="1"/>
    <col min="11782" max="11782" width="16.28515625" style="46" customWidth="1"/>
    <col min="11783" max="11784" width="14.42578125" style="46" customWidth="1"/>
    <col min="11785" max="11785" width="16.140625" style="46" customWidth="1"/>
    <col min="11786" max="11786" width="13.140625" style="46" bestFit="1" customWidth="1"/>
    <col min="11787" max="11787" width="11.42578125" style="46"/>
    <col min="11788" max="11788" width="13.140625" style="46" bestFit="1" customWidth="1"/>
    <col min="11789" max="12032" width="11.42578125" style="46"/>
    <col min="12033" max="12033" width="0.5703125" style="46" customWidth="1"/>
    <col min="12034" max="12034" width="6.140625" style="46" customWidth="1"/>
    <col min="12035" max="12035" width="17.85546875" style="46" customWidth="1"/>
    <col min="12036" max="12036" width="35.42578125" style="46" customWidth="1"/>
    <col min="12037" max="12037" width="52" style="46" customWidth="1"/>
    <col min="12038" max="12038" width="16.28515625" style="46" customWidth="1"/>
    <col min="12039" max="12040" width="14.42578125" style="46" customWidth="1"/>
    <col min="12041" max="12041" width="16.140625" style="46" customWidth="1"/>
    <col min="12042" max="12042" width="13.140625" style="46" bestFit="1" customWidth="1"/>
    <col min="12043" max="12043" width="11.42578125" style="46"/>
    <col min="12044" max="12044" width="13.140625" style="46" bestFit="1" customWidth="1"/>
    <col min="12045" max="12288" width="11.42578125" style="46"/>
    <col min="12289" max="12289" width="0.5703125" style="46" customWidth="1"/>
    <col min="12290" max="12290" width="6.140625" style="46" customWidth="1"/>
    <col min="12291" max="12291" width="17.85546875" style="46" customWidth="1"/>
    <col min="12292" max="12292" width="35.42578125" style="46" customWidth="1"/>
    <col min="12293" max="12293" width="52" style="46" customWidth="1"/>
    <col min="12294" max="12294" width="16.28515625" style="46" customWidth="1"/>
    <col min="12295" max="12296" width="14.42578125" style="46" customWidth="1"/>
    <col min="12297" max="12297" width="16.140625" style="46" customWidth="1"/>
    <col min="12298" max="12298" width="13.140625" style="46" bestFit="1" customWidth="1"/>
    <col min="12299" max="12299" width="11.42578125" style="46"/>
    <col min="12300" max="12300" width="13.140625" style="46" bestFit="1" customWidth="1"/>
    <col min="12301" max="12544" width="11.42578125" style="46"/>
    <col min="12545" max="12545" width="0.5703125" style="46" customWidth="1"/>
    <col min="12546" max="12546" width="6.140625" style="46" customWidth="1"/>
    <col min="12547" max="12547" width="17.85546875" style="46" customWidth="1"/>
    <col min="12548" max="12548" width="35.42578125" style="46" customWidth="1"/>
    <col min="12549" max="12549" width="52" style="46" customWidth="1"/>
    <col min="12550" max="12550" width="16.28515625" style="46" customWidth="1"/>
    <col min="12551" max="12552" width="14.42578125" style="46" customWidth="1"/>
    <col min="12553" max="12553" width="16.140625" style="46" customWidth="1"/>
    <col min="12554" max="12554" width="13.140625" style="46" bestFit="1" customWidth="1"/>
    <col min="12555" max="12555" width="11.42578125" style="46"/>
    <col min="12556" max="12556" width="13.140625" style="46" bestFit="1" customWidth="1"/>
    <col min="12557" max="12800" width="11.42578125" style="46"/>
    <col min="12801" max="12801" width="0.5703125" style="46" customWidth="1"/>
    <col min="12802" max="12802" width="6.140625" style="46" customWidth="1"/>
    <col min="12803" max="12803" width="17.85546875" style="46" customWidth="1"/>
    <col min="12804" max="12804" width="35.42578125" style="46" customWidth="1"/>
    <col min="12805" max="12805" width="52" style="46" customWidth="1"/>
    <col min="12806" max="12806" width="16.28515625" style="46" customWidth="1"/>
    <col min="12807" max="12808" width="14.42578125" style="46" customWidth="1"/>
    <col min="12809" max="12809" width="16.140625" style="46" customWidth="1"/>
    <col min="12810" max="12810" width="13.140625" style="46" bestFit="1" customWidth="1"/>
    <col min="12811" max="12811" width="11.42578125" style="46"/>
    <col min="12812" max="12812" width="13.140625" style="46" bestFit="1" customWidth="1"/>
    <col min="12813" max="13056" width="11.42578125" style="46"/>
    <col min="13057" max="13057" width="0.5703125" style="46" customWidth="1"/>
    <col min="13058" max="13058" width="6.140625" style="46" customWidth="1"/>
    <col min="13059" max="13059" width="17.85546875" style="46" customWidth="1"/>
    <col min="13060" max="13060" width="35.42578125" style="46" customWidth="1"/>
    <col min="13061" max="13061" width="52" style="46" customWidth="1"/>
    <col min="13062" max="13062" width="16.28515625" style="46" customWidth="1"/>
    <col min="13063" max="13064" width="14.42578125" style="46" customWidth="1"/>
    <col min="13065" max="13065" width="16.140625" style="46" customWidth="1"/>
    <col min="13066" max="13066" width="13.140625" style="46" bestFit="1" customWidth="1"/>
    <col min="13067" max="13067" width="11.42578125" style="46"/>
    <col min="13068" max="13068" width="13.140625" style="46" bestFit="1" customWidth="1"/>
    <col min="13069" max="13312" width="11.42578125" style="46"/>
    <col min="13313" max="13313" width="0.5703125" style="46" customWidth="1"/>
    <col min="13314" max="13314" width="6.140625" style="46" customWidth="1"/>
    <col min="13315" max="13315" width="17.85546875" style="46" customWidth="1"/>
    <col min="13316" max="13316" width="35.42578125" style="46" customWidth="1"/>
    <col min="13317" max="13317" width="52" style="46" customWidth="1"/>
    <col min="13318" max="13318" width="16.28515625" style="46" customWidth="1"/>
    <col min="13319" max="13320" width="14.42578125" style="46" customWidth="1"/>
    <col min="13321" max="13321" width="16.140625" style="46" customWidth="1"/>
    <col min="13322" max="13322" width="13.140625" style="46" bestFit="1" customWidth="1"/>
    <col min="13323" max="13323" width="11.42578125" style="46"/>
    <col min="13324" max="13324" width="13.140625" style="46" bestFit="1" customWidth="1"/>
    <col min="13325" max="13568" width="11.42578125" style="46"/>
    <col min="13569" max="13569" width="0.5703125" style="46" customWidth="1"/>
    <col min="13570" max="13570" width="6.140625" style="46" customWidth="1"/>
    <col min="13571" max="13571" width="17.85546875" style="46" customWidth="1"/>
    <col min="13572" max="13572" width="35.42578125" style="46" customWidth="1"/>
    <col min="13573" max="13573" width="52" style="46" customWidth="1"/>
    <col min="13574" max="13574" width="16.28515625" style="46" customWidth="1"/>
    <col min="13575" max="13576" width="14.42578125" style="46" customWidth="1"/>
    <col min="13577" max="13577" width="16.140625" style="46" customWidth="1"/>
    <col min="13578" max="13578" width="13.140625" style="46" bestFit="1" customWidth="1"/>
    <col min="13579" max="13579" width="11.42578125" style="46"/>
    <col min="13580" max="13580" width="13.140625" style="46" bestFit="1" customWidth="1"/>
    <col min="13581" max="13824" width="11.42578125" style="46"/>
    <col min="13825" max="13825" width="0.5703125" style="46" customWidth="1"/>
    <col min="13826" max="13826" width="6.140625" style="46" customWidth="1"/>
    <col min="13827" max="13827" width="17.85546875" style="46" customWidth="1"/>
    <col min="13828" max="13828" width="35.42578125" style="46" customWidth="1"/>
    <col min="13829" max="13829" width="52" style="46" customWidth="1"/>
    <col min="13830" max="13830" width="16.28515625" style="46" customWidth="1"/>
    <col min="13831" max="13832" width="14.42578125" style="46" customWidth="1"/>
    <col min="13833" max="13833" width="16.140625" style="46" customWidth="1"/>
    <col min="13834" max="13834" width="13.140625" style="46" bestFit="1" customWidth="1"/>
    <col min="13835" max="13835" width="11.42578125" style="46"/>
    <col min="13836" max="13836" width="13.140625" style="46" bestFit="1" customWidth="1"/>
    <col min="13837" max="14080" width="11.42578125" style="46"/>
    <col min="14081" max="14081" width="0.5703125" style="46" customWidth="1"/>
    <col min="14082" max="14082" width="6.140625" style="46" customWidth="1"/>
    <col min="14083" max="14083" width="17.85546875" style="46" customWidth="1"/>
    <col min="14084" max="14084" width="35.42578125" style="46" customWidth="1"/>
    <col min="14085" max="14085" width="52" style="46" customWidth="1"/>
    <col min="14086" max="14086" width="16.28515625" style="46" customWidth="1"/>
    <col min="14087" max="14088" width="14.42578125" style="46" customWidth="1"/>
    <col min="14089" max="14089" width="16.140625" style="46" customWidth="1"/>
    <col min="14090" max="14090" width="13.140625" style="46" bestFit="1" customWidth="1"/>
    <col min="14091" max="14091" width="11.42578125" style="46"/>
    <col min="14092" max="14092" width="13.140625" style="46" bestFit="1" customWidth="1"/>
    <col min="14093" max="14336" width="11.42578125" style="46"/>
    <col min="14337" max="14337" width="0.5703125" style="46" customWidth="1"/>
    <col min="14338" max="14338" width="6.140625" style="46" customWidth="1"/>
    <col min="14339" max="14339" width="17.85546875" style="46" customWidth="1"/>
    <col min="14340" max="14340" width="35.42578125" style="46" customWidth="1"/>
    <col min="14341" max="14341" width="52" style="46" customWidth="1"/>
    <col min="14342" max="14342" width="16.28515625" style="46" customWidth="1"/>
    <col min="14343" max="14344" width="14.42578125" style="46" customWidth="1"/>
    <col min="14345" max="14345" width="16.140625" style="46" customWidth="1"/>
    <col min="14346" max="14346" width="13.140625" style="46" bestFit="1" customWidth="1"/>
    <col min="14347" max="14347" width="11.42578125" style="46"/>
    <col min="14348" max="14348" width="13.140625" style="46" bestFit="1" customWidth="1"/>
    <col min="14349" max="14592" width="11.42578125" style="46"/>
    <col min="14593" max="14593" width="0.5703125" style="46" customWidth="1"/>
    <col min="14594" max="14594" width="6.140625" style="46" customWidth="1"/>
    <col min="14595" max="14595" width="17.85546875" style="46" customWidth="1"/>
    <col min="14596" max="14596" width="35.42578125" style="46" customWidth="1"/>
    <col min="14597" max="14597" width="52" style="46" customWidth="1"/>
    <col min="14598" max="14598" width="16.28515625" style="46" customWidth="1"/>
    <col min="14599" max="14600" width="14.42578125" style="46" customWidth="1"/>
    <col min="14601" max="14601" width="16.140625" style="46" customWidth="1"/>
    <col min="14602" max="14602" width="13.140625" style="46" bestFit="1" customWidth="1"/>
    <col min="14603" max="14603" width="11.42578125" style="46"/>
    <col min="14604" max="14604" width="13.140625" style="46" bestFit="1" customWidth="1"/>
    <col min="14605" max="14848" width="11.42578125" style="46"/>
    <col min="14849" max="14849" width="0.5703125" style="46" customWidth="1"/>
    <col min="14850" max="14850" width="6.140625" style="46" customWidth="1"/>
    <col min="14851" max="14851" width="17.85546875" style="46" customWidth="1"/>
    <col min="14852" max="14852" width="35.42578125" style="46" customWidth="1"/>
    <col min="14853" max="14853" width="52" style="46" customWidth="1"/>
    <col min="14854" max="14854" width="16.28515625" style="46" customWidth="1"/>
    <col min="14855" max="14856" width="14.42578125" style="46" customWidth="1"/>
    <col min="14857" max="14857" width="16.140625" style="46" customWidth="1"/>
    <col min="14858" max="14858" width="13.140625" style="46" bestFit="1" customWidth="1"/>
    <col min="14859" max="14859" width="11.42578125" style="46"/>
    <col min="14860" max="14860" width="13.140625" style="46" bestFit="1" customWidth="1"/>
    <col min="14861" max="15104" width="11.42578125" style="46"/>
    <col min="15105" max="15105" width="0.5703125" style="46" customWidth="1"/>
    <col min="15106" max="15106" width="6.140625" style="46" customWidth="1"/>
    <col min="15107" max="15107" width="17.85546875" style="46" customWidth="1"/>
    <col min="15108" max="15108" width="35.42578125" style="46" customWidth="1"/>
    <col min="15109" max="15109" width="52" style="46" customWidth="1"/>
    <col min="15110" max="15110" width="16.28515625" style="46" customWidth="1"/>
    <col min="15111" max="15112" width="14.42578125" style="46" customWidth="1"/>
    <col min="15113" max="15113" width="16.140625" style="46" customWidth="1"/>
    <col min="15114" max="15114" width="13.140625" style="46" bestFit="1" customWidth="1"/>
    <col min="15115" max="15115" width="11.42578125" style="46"/>
    <col min="15116" max="15116" width="13.140625" style="46" bestFit="1" customWidth="1"/>
    <col min="15117" max="15360" width="11.42578125" style="46"/>
    <col min="15361" max="15361" width="0.5703125" style="46" customWidth="1"/>
    <col min="15362" max="15362" width="6.140625" style="46" customWidth="1"/>
    <col min="15363" max="15363" width="17.85546875" style="46" customWidth="1"/>
    <col min="15364" max="15364" width="35.42578125" style="46" customWidth="1"/>
    <col min="15365" max="15365" width="52" style="46" customWidth="1"/>
    <col min="15366" max="15366" width="16.28515625" style="46" customWidth="1"/>
    <col min="15367" max="15368" width="14.42578125" style="46" customWidth="1"/>
    <col min="15369" max="15369" width="16.140625" style="46" customWidth="1"/>
    <col min="15370" max="15370" width="13.140625" style="46" bestFit="1" customWidth="1"/>
    <col min="15371" max="15371" width="11.42578125" style="46"/>
    <col min="15372" max="15372" width="13.140625" style="46" bestFit="1" customWidth="1"/>
    <col min="15373" max="15616" width="11.42578125" style="46"/>
    <col min="15617" max="15617" width="0.5703125" style="46" customWidth="1"/>
    <col min="15618" max="15618" width="6.140625" style="46" customWidth="1"/>
    <col min="15619" max="15619" width="17.85546875" style="46" customWidth="1"/>
    <col min="15620" max="15620" width="35.42578125" style="46" customWidth="1"/>
    <col min="15621" max="15621" width="52" style="46" customWidth="1"/>
    <col min="15622" max="15622" width="16.28515625" style="46" customWidth="1"/>
    <col min="15623" max="15624" width="14.42578125" style="46" customWidth="1"/>
    <col min="15625" max="15625" width="16.140625" style="46" customWidth="1"/>
    <col min="15626" max="15626" width="13.140625" style="46" bestFit="1" customWidth="1"/>
    <col min="15627" max="15627" width="11.42578125" style="46"/>
    <col min="15628" max="15628" width="13.140625" style="46" bestFit="1" customWidth="1"/>
    <col min="15629" max="15872" width="11.42578125" style="46"/>
    <col min="15873" max="15873" width="0.5703125" style="46" customWidth="1"/>
    <col min="15874" max="15874" width="6.140625" style="46" customWidth="1"/>
    <col min="15875" max="15875" width="17.85546875" style="46" customWidth="1"/>
    <col min="15876" max="15876" width="35.42578125" style="46" customWidth="1"/>
    <col min="15877" max="15877" width="52" style="46" customWidth="1"/>
    <col min="15878" max="15878" width="16.28515625" style="46" customWidth="1"/>
    <col min="15879" max="15880" width="14.42578125" style="46" customWidth="1"/>
    <col min="15881" max="15881" width="16.140625" style="46" customWidth="1"/>
    <col min="15882" max="15882" width="13.140625" style="46" bestFit="1" customWidth="1"/>
    <col min="15883" max="15883" width="11.42578125" style="46"/>
    <col min="15884" max="15884" width="13.140625" style="46" bestFit="1" customWidth="1"/>
    <col min="15885" max="16128" width="11.42578125" style="46"/>
    <col min="16129" max="16129" width="0.5703125" style="46" customWidth="1"/>
    <col min="16130" max="16130" width="6.140625" style="46" customWidth="1"/>
    <col min="16131" max="16131" width="17.85546875" style="46" customWidth="1"/>
    <col min="16132" max="16132" width="35.42578125" style="46" customWidth="1"/>
    <col min="16133" max="16133" width="52" style="46" customWidth="1"/>
    <col min="16134" max="16134" width="16.28515625" style="46" customWidth="1"/>
    <col min="16135" max="16136" width="14.42578125" style="46" customWidth="1"/>
    <col min="16137" max="16137" width="16.140625" style="46" customWidth="1"/>
    <col min="16138" max="16138" width="13.140625" style="46" bestFit="1" customWidth="1"/>
    <col min="16139" max="16139" width="11.42578125" style="46"/>
    <col min="16140" max="16140" width="13.140625" style="46" bestFit="1" customWidth="1"/>
    <col min="16141" max="16384" width="11.42578125" style="46"/>
  </cols>
  <sheetData>
    <row r="1" spans="1:10" ht="15" customHeight="1" x14ac:dyDescent="0.35">
      <c r="A1" s="85" t="s">
        <v>78</v>
      </c>
      <c r="B1" s="85"/>
      <c r="C1" s="85"/>
      <c r="D1" s="85"/>
      <c r="E1" s="85"/>
      <c r="F1" s="85"/>
      <c r="G1" s="85"/>
      <c r="H1" s="85"/>
      <c r="I1" s="85"/>
    </row>
    <row r="2" spans="1:10" ht="15" customHeight="1" x14ac:dyDescent="0.35">
      <c r="A2" s="85"/>
      <c r="B2" s="85"/>
      <c r="C2" s="85"/>
      <c r="D2" s="85"/>
      <c r="E2" s="85"/>
      <c r="F2" s="85"/>
      <c r="G2" s="85"/>
      <c r="H2" s="85"/>
      <c r="I2" s="85"/>
    </row>
    <row r="3" spans="1:10" ht="15" customHeight="1" x14ac:dyDescent="0.35">
      <c r="A3" s="85"/>
      <c r="B3" s="85"/>
      <c r="C3" s="85"/>
      <c r="D3" s="85"/>
      <c r="E3" s="85"/>
      <c r="F3" s="85"/>
      <c r="G3" s="85"/>
      <c r="H3" s="85"/>
      <c r="I3" s="85"/>
    </row>
    <row r="4" spans="1:10" ht="15" customHeight="1" x14ac:dyDescent="0.35">
      <c r="A4" s="85"/>
      <c r="B4" s="85"/>
      <c r="C4" s="85"/>
      <c r="D4" s="85"/>
      <c r="E4" s="85"/>
      <c r="F4" s="85"/>
      <c r="G4" s="85"/>
      <c r="H4" s="85"/>
      <c r="I4" s="85"/>
    </row>
    <row r="5" spans="1:10" ht="15" customHeight="1" x14ac:dyDescent="0.35">
      <c r="A5" s="85"/>
      <c r="B5" s="85"/>
      <c r="C5" s="85"/>
      <c r="D5" s="85"/>
      <c r="E5" s="85"/>
      <c r="F5" s="85"/>
      <c r="G5" s="85"/>
      <c r="H5" s="85"/>
      <c r="I5" s="85"/>
    </row>
    <row r="6" spans="1:10" ht="16.5" customHeight="1" x14ac:dyDescent="0.35">
      <c r="A6" s="85"/>
      <c r="B6" s="85"/>
      <c r="C6" s="85"/>
      <c r="D6" s="85"/>
      <c r="E6" s="85"/>
      <c r="F6" s="85"/>
      <c r="G6" s="85"/>
      <c r="H6" s="85"/>
      <c r="I6" s="85"/>
      <c r="J6" s="47"/>
    </row>
    <row r="7" spans="1:10" ht="16.5" customHeight="1" x14ac:dyDescent="0.35">
      <c r="A7" s="85"/>
      <c r="B7" s="85"/>
      <c r="C7" s="85"/>
      <c r="D7" s="85"/>
      <c r="E7" s="85"/>
      <c r="F7" s="85"/>
      <c r="G7" s="85"/>
      <c r="H7" s="85"/>
      <c r="I7" s="85"/>
      <c r="J7" s="47"/>
    </row>
    <row r="8" spans="1:10" ht="87.75" customHeight="1" thickBot="1" x14ac:dyDescent="0.4">
      <c r="A8" s="86"/>
      <c r="B8" s="86"/>
      <c r="C8" s="86"/>
      <c r="D8" s="86"/>
      <c r="E8" s="86"/>
      <c r="F8" s="86"/>
      <c r="G8" s="86"/>
      <c r="H8" s="86"/>
      <c r="I8" s="86"/>
    </row>
    <row r="9" spans="1:10" ht="52.5" thickTop="1" thickBot="1" x14ac:dyDescent="0.4">
      <c r="A9" s="49" t="s">
        <v>0</v>
      </c>
      <c r="B9" s="50" t="s">
        <v>1</v>
      </c>
      <c r="C9" s="50" t="s">
        <v>44</v>
      </c>
      <c r="D9" s="50" t="s">
        <v>2</v>
      </c>
      <c r="E9" s="50" t="s">
        <v>40</v>
      </c>
      <c r="F9" s="51" t="s">
        <v>3</v>
      </c>
      <c r="G9" s="52" t="s">
        <v>4</v>
      </c>
      <c r="H9" s="51" t="s">
        <v>5</v>
      </c>
      <c r="I9" s="53" t="s">
        <v>6</v>
      </c>
      <c r="J9" s="47"/>
    </row>
    <row r="10" spans="1:10" ht="50.1" customHeight="1" x14ac:dyDescent="0.35">
      <c r="A10" s="54">
        <v>1</v>
      </c>
      <c r="B10" s="55" t="s">
        <v>49</v>
      </c>
      <c r="C10" s="56" t="s">
        <v>58</v>
      </c>
      <c r="D10" s="57" t="s">
        <v>54</v>
      </c>
      <c r="E10" s="58" t="s">
        <v>56</v>
      </c>
      <c r="F10" s="59">
        <v>11800</v>
      </c>
      <c r="G10" s="60" t="s">
        <v>45</v>
      </c>
      <c r="H10" s="61">
        <v>44886</v>
      </c>
      <c r="I10" s="62">
        <f t="shared" ref="I10:I25" si="0">+H10</f>
        <v>44886</v>
      </c>
    </row>
    <row r="11" spans="1:10" ht="50.1" customHeight="1" x14ac:dyDescent="0.35">
      <c r="A11" s="54">
        <v>2</v>
      </c>
      <c r="B11" s="55" t="s">
        <v>50</v>
      </c>
      <c r="C11" s="63" t="s">
        <v>59</v>
      </c>
      <c r="D11" s="57" t="s">
        <v>55</v>
      </c>
      <c r="E11" s="58" t="s">
        <v>57</v>
      </c>
      <c r="F11" s="59">
        <v>33925</v>
      </c>
      <c r="G11" s="60" t="s">
        <v>45</v>
      </c>
      <c r="H11" s="61">
        <v>44896</v>
      </c>
      <c r="I11" s="62">
        <f t="shared" si="0"/>
        <v>44896</v>
      </c>
    </row>
    <row r="12" spans="1:10" ht="50.1" customHeight="1" x14ac:dyDescent="0.35">
      <c r="A12" s="54">
        <v>3</v>
      </c>
      <c r="B12" s="55" t="s">
        <v>51</v>
      </c>
      <c r="C12" s="63" t="s">
        <v>59</v>
      </c>
      <c r="D12" s="57" t="s">
        <v>55</v>
      </c>
      <c r="E12" s="58" t="s">
        <v>57</v>
      </c>
      <c r="F12" s="59">
        <v>19912</v>
      </c>
      <c r="G12" s="60" t="s">
        <v>45</v>
      </c>
      <c r="H12" s="61">
        <v>44902</v>
      </c>
      <c r="I12" s="62">
        <f t="shared" si="0"/>
        <v>44902</v>
      </c>
    </row>
    <row r="13" spans="1:10" ht="50.1" customHeight="1" x14ac:dyDescent="0.35">
      <c r="A13" s="54">
        <v>4</v>
      </c>
      <c r="B13" s="55" t="s">
        <v>52</v>
      </c>
      <c r="C13" s="63" t="s">
        <v>59</v>
      </c>
      <c r="D13" s="57" t="s">
        <v>55</v>
      </c>
      <c r="E13" s="58" t="s">
        <v>57</v>
      </c>
      <c r="F13" s="59">
        <v>24780</v>
      </c>
      <c r="G13" s="60" t="s">
        <v>45</v>
      </c>
      <c r="H13" s="61">
        <v>44909</v>
      </c>
      <c r="I13" s="62">
        <f t="shared" si="0"/>
        <v>44909</v>
      </c>
    </row>
    <row r="14" spans="1:10" ht="50.1" customHeight="1" x14ac:dyDescent="0.35">
      <c r="A14" s="54">
        <v>5</v>
      </c>
      <c r="B14" s="55" t="s">
        <v>53</v>
      </c>
      <c r="C14" s="63" t="s">
        <v>59</v>
      </c>
      <c r="D14" s="57" t="s">
        <v>55</v>
      </c>
      <c r="E14" s="58" t="s">
        <v>57</v>
      </c>
      <c r="F14" s="59">
        <v>65242.2</v>
      </c>
      <c r="G14" s="60" t="s">
        <v>45</v>
      </c>
      <c r="H14" s="61">
        <v>44917</v>
      </c>
      <c r="I14" s="62">
        <f t="shared" si="0"/>
        <v>44917</v>
      </c>
    </row>
    <row r="15" spans="1:10" ht="50.1" customHeight="1" x14ac:dyDescent="0.35">
      <c r="A15" s="54">
        <v>6</v>
      </c>
      <c r="B15" s="55" t="s">
        <v>47</v>
      </c>
      <c r="C15" s="63" t="s">
        <v>59</v>
      </c>
      <c r="D15" s="57" t="s">
        <v>55</v>
      </c>
      <c r="E15" s="58" t="s">
        <v>57</v>
      </c>
      <c r="F15" s="59">
        <v>16140.03</v>
      </c>
      <c r="G15" s="60" t="s">
        <v>45</v>
      </c>
      <c r="H15" s="61">
        <v>44922</v>
      </c>
      <c r="I15" s="62">
        <f t="shared" si="0"/>
        <v>44922</v>
      </c>
    </row>
    <row r="16" spans="1:10" ht="50.1" customHeight="1" x14ac:dyDescent="0.35">
      <c r="A16" s="54">
        <v>7</v>
      </c>
      <c r="B16" s="55" t="s">
        <v>80</v>
      </c>
      <c r="C16" s="55" t="s">
        <v>79</v>
      </c>
      <c r="D16" s="83" t="s">
        <v>81</v>
      </c>
      <c r="E16" s="58" t="s">
        <v>82</v>
      </c>
      <c r="F16" s="59">
        <v>51030</v>
      </c>
      <c r="G16" s="60" t="s">
        <v>45</v>
      </c>
      <c r="H16" s="61">
        <v>45077</v>
      </c>
      <c r="I16" s="62">
        <v>45082</v>
      </c>
    </row>
    <row r="17" spans="1:9" ht="50.1" customHeight="1" x14ac:dyDescent="0.35">
      <c r="A17" s="54">
        <v>8</v>
      </c>
      <c r="B17" s="55" t="s">
        <v>83</v>
      </c>
      <c r="C17" s="63" t="s">
        <v>84</v>
      </c>
      <c r="D17" s="83" t="s">
        <v>85</v>
      </c>
      <c r="E17" s="58" t="s">
        <v>86</v>
      </c>
      <c r="F17" s="59">
        <v>97058</v>
      </c>
      <c r="G17" s="60" t="str">
        <f t="shared" ref="G17:G38" si="1">+G16</f>
        <v>Crédito</v>
      </c>
      <c r="H17" s="61">
        <v>45134</v>
      </c>
      <c r="I17" s="62">
        <v>45134</v>
      </c>
    </row>
    <row r="18" spans="1:9" ht="50.1" customHeight="1" x14ac:dyDescent="0.35">
      <c r="A18" s="54">
        <v>9</v>
      </c>
      <c r="B18" s="55" t="s">
        <v>87</v>
      </c>
      <c r="C18" s="63" t="s">
        <v>84</v>
      </c>
      <c r="D18" s="83" t="s">
        <v>85</v>
      </c>
      <c r="E18" s="65" t="s">
        <v>88</v>
      </c>
      <c r="F18" s="66">
        <v>7530</v>
      </c>
      <c r="G18" s="60" t="str">
        <f t="shared" si="1"/>
        <v>Crédito</v>
      </c>
      <c r="H18" s="67">
        <v>45134</v>
      </c>
      <c r="I18" s="67">
        <f t="shared" si="0"/>
        <v>45134</v>
      </c>
    </row>
    <row r="19" spans="1:9" ht="50.1" customHeight="1" x14ac:dyDescent="0.35">
      <c r="A19" s="54">
        <v>10</v>
      </c>
      <c r="B19" s="55" t="s">
        <v>89</v>
      </c>
      <c r="C19" s="64" t="s">
        <v>90</v>
      </c>
      <c r="D19" s="84" t="s">
        <v>91</v>
      </c>
      <c r="E19" s="65" t="s">
        <v>92</v>
      </c>
      <c r="F19" s="66">
        <v>296115</v>
      </c>
      <c r="G19" s="60" t="str">
        <f t="shared" si="1"/>
        <v>Crédito</v>
      </c>
      <c r="H19" s="67">
        <v>45112</v>
      </c>
      <c r="I19" s="67">
        <f t="shared" si="0"/>
        <v>45112</v>
      </c>
    </row>
    <row r="20" spans="1:9" ht="50.1" customHeight="1" x14ac:dyDescent="0.35">
      <c r="A20" s="54">
        <v>11</v>
      </c>
      <c r="B20" s="55" t="s">
        <v>93</v>
      </c>
      <c r="C20" s="64" t="s">
        <v>94</v>
      </c>
      <c r="D20" s="84" t="s">
        <v>114</v>
      </c>
      <c r="E20" s="65" t="s">
        <v>95</v>
      </c>
      <c r="F20" s="66">
        <v>30422</v>
      </c>
      <c r="G20" s="60" t="str">
        <f t="shared" si="1"/>
        <v>Crédito</v>
      </c>
      <c r="H20" s="67">
        <v>45125</v>
      </c>
      <c r="I20" s="67">
        <f t="shared" si="0"/>
        <v>45125</v>
      </c>
    </row>
    <row r="21" spans="1:9" ht="50.1" customHeight="1" x14ac:dyDescent="0.35">
      <c r="A21" s="54">
        <v>12</v>
      </c>
      <c r="B21" s="55" t="s">
        <v>96</v>
      </c>
      <c r="C21" s="64" t="s">
        <v>97</v>
      </c>
      <c r="D21" s="84" t="s">
        <v>98</v>
      </c>
      <c r="E21" s="65" t="s">
        <v>99</v>
      </c>
      <c r="F21" s="66">
        <v>4783.7</v>
      </c>
      <c r="G21" s="60" t="str">
        <f t="shared" si="1"/>
        <v>Crédito</v>
      </c>
      <c r="H21" s="67">
        <v>45126</v>
      </c>
      <c r="I21" s="67">
        <v>45127</v>
      </c>
    </row>
    <row r="22" spans="1:9" ht="50.1" customHeight="1" x14ac:dyDescent="0.35">
      <c r="A22" s="54">
        <v>13</v>
      </c>
      <c r="B22" s="55" t="s">
        <v>100</v>
      </c>
      <c r="C22" s="64" t="s">
        <v>101</v>
      </c>
      <c r="D22" s="84" t="s">
        <v>102</v>
      </c>
      <c r="E22" s="65" t="s">
        <v>103</v>
      </c>
      <c r="F22" s="66">
        <v>84880.35</v>
      </c>
      <c r="G22" s="60" t="str">
        <f t="shared" si="1"/>
        <v>Crédito</v>
      </c>
      <c r="H22" s="67">
        <v>45120</v>
      </c>
      <c r="I22" s="67">
        <v>45121</v>
      </c>
    </row>
    <row r="23" spans="1:9" ht="50.1" customHeight="1" x14ac:dyDescent="0.35">
      <c r="A23" s="54">
        <v>14</v>
      </c>
      <c r="B23" s="55" t="s">
        <v>104</v>
      </c>
      <c r="C23" s="64" t="s">
        <v>115</v>
      </c>
      <c r="D23" s="84" t="s">
        <v>105</v>
      </c>
      <c r="E23" s="65" t="s">
        <v>106</v>
      </c>
      <c r="F23" s="66">
        <v>87072.2</v>
      </c>
      <c r="G23" s="60" t="str">
        <f t="shared" si="1"/>
        <v>Crédito</v>
      </c>
      <c r="H23" s="67">
        <v>45110</v>
      </c>
      <c r="I23" s="67">
        <f t="shared" si="0"/>
        <v>45110</v>
      </c>
    </row>
    <row r="24" spans="1:9" ht="50.1" customHeight="1" x14ac:dyDescent="0.35">
      <c r="A24" s="54">
        <v>15</v>
      </c>
      <c r="B24" s="55" t="s">
        <v>107</v>
      </c>
      <c r="C24" s="64" t="s">
        <v>108</v>
      </c>
      <c r="D24" s="84" t="s">
        <v>109</v>
      </c>
      <c r="E24" s="65" t="s">
        <v>110</v>
      </c>
      <c r="F24" s="66">
        <v>109740</v>
      </c>
      <c r="G24" s="60" t="str">
        <f t="shared" si="1"/>
        <v>Crédito</v>
      </c>
      <c r="H24" s="67">
        <v>45119</v>
      </c>
      <c r="I24" s="67">
        <f t="shared" si="0"/>
        <v>45119</v>
      </c>
    </row>
    <row r="25" spans="1:9" ht="50.1" customHeight="1" x14ac:dyDescent="0.35">
      <c r="A25" s="54">
        <v>16</v>
      </c>
      <c r="B25" s="55" t="s">
        <v>111</v>
      </c>
      <c r="C25" s="64" t="s">
        <v>112</v>
      </c>
      <c r="D25" s="84" t="s">
        <v>113</v>
      </c>
      <c r="E25" s="65" t="s">
        <v>116</v>
      </c>
      <c r="F25" s="66">
        <v>173618.83</v>
      </c>
      <c r="G25" s="60" t="str">
        <f t="shared" si="1"/>
        <v>Crédito</v>
      </c>
      <c r="H25" s="67">
        <v>45112</v>
      </c>
      <c r="I25" s="67">
        <f t="shared" si="0"/>
        <v>45112</v>
      </c>
    </row>
    <row r="26" spans="1:9" ht="50.1" customHeight="1" x14ac:dyDescent="0.35">
      <c r="A26" s="54">
        <v>17</v>
      </c>
      <c r="B26" s="55" t="s">
        <v>117</v>
      </c>
      <c r="C26" s="64" t="s">
        <v>118</v>
      </c>
      <c r="D26" s="84" t="s">
        <v>119</v>
      </c>
      <c r="E26" s="65" t="s">
        <v>120</v>
      </c>
      <c r="F26" s="66">
        <v>146680</v>
      </c>
      <c r="G26" s="60" t="str">
        <f t="shared" si="1"/>
        <v>Crédito</v>
      </c>
      <c r="H26" s="67">
        <v>45133</v>
      </c>
      <c r="I26" s="67">
        <v>45133</v>
      </c>
    </row>
    <row r="27" spans="1:9" ht="50.1" customHeight="1" x14ac:dyDescent="0.35">
      <c r="A27" s="54">
        <v>18</v>
      </c>
      <c r="B27" s="55" t="s">
        <v>121</v>
      </c>
      <c r="C27" s="64" t="s">
        <v>122</v>
      </c>
      <c r="D27" s="84" t="s">
        <v>123</v>
      </c>
      <c r="E27" s="65" t="s">
        <v>124</v>
      </c>
      <c r="F27" s="66">
        <v>59000</v>
      </c>
      <c r="G27" s="60" t="str">
        <f t="shared" si="1"/>
        <v>Crédito</v>
      </c>
      <c r="H27" s="67">
        <v>45132</v>
      </c>
      <c r="I27" s="67">
        <v>45135</v>
      </c>
    </row>
    <row r="28" spans="1:9" ht="50.1" customHeight="1" x14ac:dyDescent="0.35">
      <c r="A28" s="54">
        <v>19</v>
      </c>
      <c r="B28" s="55" t="s">
        <v>125</v>
      </c>
      <c r="C28" s="64" t="s">
        <v>126</v>
      </c>
      <c r="D28" s="84" t="s">
        <v>127</v>
      </c>
      <c r="E28" s="65" t="s">
        <v>128</v>
      </c>
      <c r="F28" s="66">
        <v>37712.800000000003</v>
      </c>
      <c r="G28" s="60" t="str">
        <f t="shared" si="1"/>
        <v>Crédito</v>
      </c>
      <c r="H28" s="67">
        <v>45132</v>
      </c>
      <c r="I28" s="67">
        <v>45132</v>
      </c>
    </row>
    <row r="29" spans="1:9" ht="50.1" customHeight="1" x14ac:dyDescent="0.35">
      <c r="A29" s="54">
        <v>20</v>
      </c>
      <c r="B29" s="55" t="s">
        <v>129</v>
      </c>
      <c r="C29" s="64" t="s">
        <v>130</v>
      </c>
      <c r="D29" s="84" t="s">
        <v>131</v>
      </c>
      <c r="E29" s="65" t="s">
        <v>132</v>
      </c>
      <c r="F29" s="66">
        <v>23555.63</v>
      </c>
      <c r="G29" s="60" t="str">
        <f t="shared" si="1"/>
        <v>Crédito</v>
      </c>
      <c r="H29" s="67">
        <v>45134</v>
      </c>
      <c r="I29" s="67">
        <v>45134</v>
      </c>
    </row>
    <row r="30" spans="1:9" ht="50.1" customHeight="1" x14ac:dyDescent="0.35">
      <c r="A30" s="54">
        <v>21</v>
      </c>
      <c r="B30" s="55" t="s">
        <v>133</v>
      </c>
      <c r="C30" s="64" t="s">
        <v>134</v>
      </c>
      <c r="D30" s="84" t="s">
        <v>135</v>
      </c>
      <c r="E30" s="65" t="s">
        <v>132</v>
      </c>
      <c r="F30" s="66">
        <v>60995.87</v>
      </c>
      <c r="G30" s="60" t="str">
        <f t="shared" si="1"/>
        <v>Crédito</v>
      </c>
      <c r="H30" s="67">
        <v>45113</v>
      </c>
      <c r="I30" s="67">
        <v>45118</v>
      </c>
    </row>
    <row r="31" spans="1:9" ht="50.1" customHeight="1" x14ac:dyDescent="0.35">
      <c r="A31" s="54">
        <v>22</v>
      </c>
      <c r="B31" s="55" t="s">
        <v>136</v>
      </c>
      <c r="C31" s="64" t="s">
        <v>137</v>
      </c>
      <c r="D31" s="84" t="s">
        <v>138</v>
      </c>
      <c r="E31" s="65" t="s">
        <v>139</v>
      </c>
      <c r="F31" s="66">
        <v>18195.599999999999</v>
      </c>
      <c r="G31" s="60" t="str">
        <f t="shared" si="1"/>
        <v>Crédito</v>
      </c>
      <c r="H31" s="67">
        <v>45133</v>
      </c>
      <c r="I31" s="67">
        <v>45133</v>
      </c>
    </row>
    <row r="32" spans="1:9" ht="50.1" customHeight="1" x14ac:dyDescent="0.35">
      <c r="A32" s="54">
        <v>23</v>
      </c>
      <c r="B32" s="55" t="s">
        <v>140</v>
      </c>
      <c r="C32" s="64" t="s">
        <v>141</v>
      </c>
      <c r="D32" s="84" t="s">
        <v>142</v>
      </c>
      <c r="E32" s="65" t="s">
        <v>143</v>
      </c>
      <c r="F32" s="66">
        <v>1129000</v>
      </c>
      <c r="G32" s="60" t="str">
        <f t="shared" si="1"/>
        <v>Crédito</v>
      </c>
      <c r="H32" s="67">
        <v>45132</v>
      </c>
      <c r="I32" s="67">
        <v>45133</v>
      </c>
    </row>
    <row r="33" spans="1:11" ht="50.1" customHeight="1" x14ac:dyDescent="0.35">
      <c r="A33" s="54">
        <v>24</v>
      </c>
      <c r="B33" s="55" t="s">
        <v>144</v>
      </c>
      <c r="C33" s="64" t="s">
        <v>145</v>
      </c>
      <c r="D33" s="84" t="s">
        <v>146</v>
      </c>
      <c r="E33" s="65" t="s">
        <v>128</v>
      </c>
      <c r="F33" s="66">
        <v>33512</v>
      </c>
      <c r="G33" s="60" t="str">
        <f t="shared" si="1"/>
        <v>Crédito</v>
      </c>
      <c r="H33" s="67">
        <v>45134</v>
      </c>
      <c r="I33" s="67">
        <v>45134</v>
      </c>
    </row>
    <row r="34" spans="1:11" ht="50.1" customHeight="1" x14ac:dyDescent="0.35">
      <c r="A34" s="54">
        <v>25</v>
      </c>
      <c r="B34" s="55" t="s">
        <v>147</v>
      </c>
      <c r="C34" s="64" t="s">
        <v>148</v>
      </c>
      <c r="D34" s="84" t="s">
        <v>149</v>
      </c>
      <c r="E34" s="65" t="s">
        <v>150</v>
      </c>
      <c r="F34" s="66">
        <v>144264.44</v>
      </c>
      <c r="G34" s="60" t="str">
        <f t="shared" si="1"/>
        <v>Crédito</v>
      </c>
      <c r="H34" s="67">
        <v>45098</v>
      </c>
      <c r="I34" s="67">
        <v>45098</v>
      </c>
    </row>
    <row r="35" spans="1:11" ht="50.1" customHeight="1" x14ac:dyDescent="0.35">
      <c r="A35" s="54">
        <v>26</v>
      </c>
      <c r="B35" s="55" t="s">
        <v>151</v>
      </c>
      <c r="C35" s="64" t="s">
        <v>152</v>
      </c>
      <c r="D35" s="84" t="s">
        <v>153</v>
      </c>
      <c r="E35" s="65" t="s">
        <v>154</v>
      </c>
      <c r="F35" s="66">
        <v>20803.53</v>
      </c>
      <c r="G35" s="60" t="str">
        <f t="shared" si="1"/>
        <v>Crédito</v>
      </c>
      <c r="H35" s="67">
        <v>45127</v>
      </c>
      <c r="I35" s="67">
        <v>45127</v>
      </c>
    </row>
    <row r="36" spans="1:11" ht="50.1" customHeight="1" x14ac:dyDescent="0.35">
      <c r="A36" s="54">
        <v>27</v>
      </c>
      <c r="B36" s="55" t="s">
        <v>155</v>
      </c>
      <c r="C36" s="64" t="s">
        <v>152</v>
      </c>
      <c r="D36" s="84" t="s">
        <v>153</v>
      </c>
      <c r="E36" s="65" t="s">
        <v>154</v>
      </c>
      <c r="F36" s="66">
        <v>14092.54</v>
      </c>
      <c r="G36" s="60" t="str">
        <f t="shared" si="1"/>
        <v>Crédito</v>
      </c>
      <c r="H36" s="67">
        <v>45125</v>
      </c>
      <c r="I36" s="67">
        <v>45125</v>
      </c>
    </row>
    <row r="37" spans="1:11" ht="50.1" customHeight="1" x14ac:dyDescent="0.35">
      <c r="A37" s="54">
        <v>28</v>
      </c>
      <c r="B37" s="55" t="s">
        <v>156</v>
      </c>
      <c r="C37" s="64" t="s">
        <v>152</v>
      </c>
      <c r="D37" s="84" t="s">
        <v>153</v>
      </c>
      <c r="E37" s="65" t="s">
        <v>154</v>
      </c>
      <c r="F37" s="66">
        <v>7665.89</v>
      </c>
      <c r="G37" s="60" t="str">
        <f t="shared" si="1"/>
        <v>Crédito</v>
      </c>
      <c r="H37" s="67">
        <v>45125</v>
      </c>
      <c r="I37" s="67">
        <v>45125</v>
      </c>
    </row>
    <row r="38" spans="1:11" ht="50.1" customHeight="1" x14ac:dyDescent="0.35">
      <c r="A38" s="54">
        <v>29</v>
      </c>
      <c r="B38" s="55" t="s">
        <v>157</v>
      </c>
      <c r="C38" s="64" t="s">
        <v>152</v>
      </c>
      <c r="D38" s="84" t="s">
        <v>153</v>
      </c>
      <c r="E38" s="65" t="s">
        <v>154</v>
      </c>
      <c r="F38" s="66">
        <v>12268.35</v>
      </c>
      <c r="G38" s="60" t="str">
        <f t="shared" si="1"/>
        <v>Crédito</v>
      </c>
      <c r="H38" s="67">
        <v>45114</v>
      </c>
      <c r="I38" s="67">
        <v>45114</v>
      </c>
    </row>
    <row r="39" spans="1:11" ht="34.5" customHeight="1" x14ac:dyDescent="0.35">
      <c r="A39" s="68"/>
      <c r="B39" s="69"/>
      <c r="C39" s="69"/>
      <c r="D39" s="70" t="s">
        <v>7</v>
      </c>
      <c r="E39" s="71"/>
      <c r="F39" s="72">
        <f>SUM(F10:F38)</f>
        <v>2821795.96</v>
      </c>
      <c r="G39" s="73"/>
      <c r="H39" s="73"/>
      <c r="I39" s="73"/>
      <c r="K39" s="74"/>
    </row>
    <row r="40" spans="1:11" ht="34.5" customHeight="1" x14ac:dyDescent="0.35">
      <c r="A40" s="75"/>
      <c r="B40" s="76"/>
      <c r="C40" s="76"/>
      <c r="D40" s="76"/>
      <c r="E40" s="48"/>
      <c r="F40" s="77"/>
      <c r="K40" s="74"/>
    </row>
    <row r="41" spans="1:11" ht="34.5" customHeight="1" x14ac:dyDescent="0.35">
      <c r="A41" s="75"/>
      <c r="B41" s="76"/>
      <c r="C41" s="76"/>
      <c r="D41" s="76"/>
      <c r="E41" s="48"/>
      <c r="F41" s="77"/>
      <c r="K41" s="74"/>
    </row>
    <row r="42" spans="1:11" ht="34.5" customHeight="1" x14ac:dyDescent="0.35">
      <c r="A42" s="75"/>
      <c r="B42" s="76"/>
      <c r="C42" s="76"/>
      <c r="D42" s="76"/>
      <c r="E42" s="48"/>
      <c r="F42" s="77"/>
      <c r="K42" s="74"/>
    </row>
    <row r="43" spans="1:11" ht="16.5" customHeight="1" x14ac:dyDescent="0.35">
      <c r="A43" s="75"/>
      <c r="B43" s="76"/>
      <c r="C43" s="76"/>
      <c r="D43" s="76"/>
      <c r="E43" s="48"/>
      <c r="F43" s="77"/>
      <c r="K43" s="74"/>
    </row>
    <row r="44" spans="1:11" ht="16.5" customHeight="1" x14ac:dyDescent="0.35">
      <c r="A44" s="75"/>
      <c r="B44" s="76"/>
      <c r="C44" s="76"/>
      <c r="D44" s="76"/>
      <c r="E44" s="48"/>
      <c r="F44" s="77"/>
      <c r="K44" s="74"/>
    </row>
    <row r="45" spans="1:11" ht="16.5" customHeight="1" x14ac:dyDescent="0.35">
      <c r="A45" s="75"/>
      <c r="B45" s="76"/>
      <c r="C45" s="76"/>
      <c r="D45" s="76"/>
      <c r="E45" s="48"/>
      <c r="F45" s="77"/>
      <c r="K45" s="74"/>
    </row>
    <row r="46" spans="1:11" ht="16.5" customHeight="1" x14ac:dyDescent="0.35">
      <c r="A46" s="75"/>
      <c r="B46" s="78"/>
      <c r="C46" s="78"/>
      <c r="F46" s="79"/>
    </row>
    <row r="47" spans="1:11" ht="16.5" hidden="1" customHeight="1" x14ac:dyDescent="0.35">
      <c r="A47" s="75"/>
      <c r="B47" s="78"/>
      <c r="C47" s="78"/>
      <c r="F47" s="79"/>
    </row>
    <row r="48" spans="1:11" ht="31.5" customHeight="1" x14ac:dyDescent="0.35">
      <c r="A48" s="85" t="s">
        <v>42</v>
      </c>
      <c r="B48" s="85"/>
      <c r="C48" s="85"/>
      <c r="D48" s="85"/>
      <c r="E48" s="48" t="s">
        <v>43</v>
      </c>
      <c r="F48" s="87" t="s">
        <v>41</v>
      </c>
      <c r="G48" s="87"/>
      <c r="H48" s="87"/>
      <c r="I48" s="87"/>
    </row>
    <row r="49" spans="1:10" ht="25.5" customHeight="1" x14ac:dyDescent="0.35">
      <c r="A49" s="85" t="s">
        <v>158</v>
      </c>
      <c r="B49" s="85"/>
      <c r="C49" s="85"/>
      <c r="D49" s="85"/>
      <c r="E49" s="80" t="s">
        <v>160</v>
      </c>
      <c r="F49" s="88" t="s">
        <v>159</v>
      </c>
      <c r="G49" s="88"/>
      <c r="H49" s="88"/>
      <c r="I49" s="88"/>
    </row>
    <row r="50" spans="1:10" ht="24.75" customHeight="1" x14ac:dyDescent="0.35">
      <c r="A50" s="48"/>
      <c r="B50" s="48"/>
      <c r="C50" s="48" t="s">
        <v>48</v>
      </c>
      <c r="D50" s="48"/>
      <c r="E50" s="80" t="s">
        <v>46</v>
      </c>
      <c r="F50" s="87" t="s">
        <v>77</v>
      </c>
      <c r="G50" s="87"/>
      <c r="H50" s="87"/>
      <c r="I50" s="87"/>
    </row>
    <row r="52" spans="1:10" x14ac:dyDescent="0.35">
      <c r="A52" s="75"/>
      <c r="I52" s="78"/>
    </row>
    <row r="53" spans="1:10" x14ac:dyDescent="0.35">
      <c r="A53" s="75"/>
    </row>
    <row r="54" spans="1:10" x14ac:dyDescent="0.35">
      <c r="A54" s="75"/>
    </row>
    <row r="55" spans="1:10" x14ac:dyDescent="0.35">
      <c r="A55" s="75"/>
      <c r="E55" s="79"/>
    </row>
    <row r="56" spans="1:10" x14ac:dyDescent="0.35">
      <c r="A56" s="75"/>
      <c r="E56" s="79"/>
    </row>
    <row r="57" spans="1:10" x14ac:dyDescent="0.35">
      <c r="A57" s="75"/>
      <c r="F57" s="79"/>
    </row>
    <row r="58" spans="1:10" x14ac:dyDescent="0.35">
      <c r="A58" s="75"/>
      <c r="F58" s="79"/>
      <c r="G58" s="79"/>
    </row>
    <row r="59" spans="1:10" x14ac:dyDescent="0.35">
      <c r="A59" s="75"/>
      <c r="G59" s="82"/>
    </row>
    <row r="60" spans="1:10" x14ac:dyDescent="0.35">
      <c r="A60" s="75"/>
      <c r="J60" s="78"/>
    </row>
    <row r="61" spans="1:10" x14ac:dyDescent="0.35">
      <c r="A61" s="75"/>
      <c r="J61" s="48"/>
    </row>
    <row r="62" spans="1:10" x14ac:dyDescent="0.35">
      <c r="A62" s="75"/>
    </row>
    <row r="63" spans="1:10" x14ac:dyDescent="0.35">
      <c r="A63" s="75"/>
    </row>
    <row r="64" spans="1:10" x14ac:dyDescent="0.35">
      <c r="A64" s="75"/>
    </row>
    <row r="65" spans="1:1" x14ac:dyDescent="0.35">
      <c r="A65" s="75"/>
    </row>
    <row r="66" spans="1:1" x14ac:dyDescent="0.35">
      <c r="A66" s="75"/>
    </row>
    <row r="67" spans="1:1" x14ac:dyDescent="0.35">
      <c r="A67" s="75"/>
    </row>
    <row r="68" spans="1:1" x14ac:dyDescent="0.35">
      <c r="A68" s="75"/>
    </row>
    <row r="69" spans="1:1" x14ac:dyDescent="0.35">
      <c r="A69" s="75"/>
    </row>
    <row r="70" spans="1:1" x14ac:dyDescent="0.35">
      <c r="A70" s="75"/>
    </row>
    <row r="71" spans="1:1" x14ac:dyDescent="0.35">
      <c r="A71" s="75"/>
    </row>
    <row r="72" spans="1:1" x14ac:dyDescent="0.35">
      <c r="A72" s="75"/>
    </row>
    <row r="73" spans="1:1" x14ac:dyDescent="0.35">
      <c r="A73" s="75"/>
    </row>
    <row r="74" spans="1:1" x14ac:dyDescent="0.35">
      <c r="A74" s="75"/>
    </row>
    <row r="75" spans="1:1" x14ac:dyDescent="0.35">
      <c r="A75" s="75"/>
    </row>
    <row r="76" spans="1:1" x14ac:dyDescent="0.35">
      <c r="A76" s="75"/>
    </row>
    <row r="77" spans="1:1" x14ac:dyDescent="0.35">
      <c r="A77" s="75"/>
    </row>
    <row r="78" spans="1:1" x14ac:dyDescent="0.35">
      <c r="A78" s="75"/>
    </row>
    <row r="79" spans="1:1" x14ac:dyDescent="0.35">
      <c r="A79" s="75"/>
    </row>
    <row r="80" spans="1:1" x14ac:dyDescent="0.35">
      <c r="A80" s="75"/>
    </row>
    <row r="81" spans="1:10" x14ac:dyDescent="0.35">
      <c r="A81" s="75"/>
    </row>
    <row r="82" spans="1:10" x14ac:dyDescent="0.35">
      <c r="A82" s="75"/>
    </row>
    <row r="83" spans="1:10" x14ac:dyDescent="0.35">
      <c r="A83" s="75"/>
    </row>
    <row r="85" spans="1:10" x14ac:dyDescent="0.35">
      <c r="A85" s="81"/>
      <c r="B85" s="81"/>
      <c r="C85" s="81"/>
    </row>
    <row r="86" spans="1:10" x14ac:dyDescent="0.35">
      <c r="A86" s="76"/>
      <c r="B86" s="76"/>
      <c r="C86" s="76"/>
      <c r="E86" s="76"/>
      <c r="G86" s="76"/>
      <c r="H86" s="76"/>
      <c r="I86" s="76"/>
    </row>
    <row r="94" spans="1:10" x14ac:dyDescent="0.35">
      <c r="J94" s="76"/>
    </row>
  </sheetData>
  <mergeCells count="6">
    <mergeCell ref="A1:I8"/>
    <mergeCell ref="F48:I48"/>
    <mergeCell ref="F50:I50"/>
    <mergeCell ref="F49:I49"/>
    <mergeCell ref="A48:D48"/>
    <mergeCell ref="A49:D49"/>
  </mergeCells>
  <pageMargins left="0.70866141732283472" right="0.70866141732283472" top="0.74803149606299213" bottom="0.74803149606299213" header="0.31496062992125984" footer="0.31496062992125984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5F7F-0127-4DD5-A0AE-8DBFA7CF3A34}">
  <dimension ref="A3:D38"/>
  <sheetViews>
    <sheetView topLeftCell="A8" workbookViewId="0">
      <selection activeCell="A2" sqref="A2:D43"/>
    </sheetView>
  </sheetViews>
  <sheetFormatPr defaultColWidth="11.42578125" defaultRowHeight="15" x14ac:dyDescent="0.25"/>
  <cols>
    <col min="1" max="2" width="22.42578125" customWidth="1"/>
    <col min="3" max="3" width="19.28515625" customWidth="1"/>
    <col min="4" max="4" width="19.5703125" customWidth="1"/>
  </cols>
  <sheetData>
    <row r="3" spans="1:4" ht="23.25" x14ac:dyDescent="0.35">
      <c r="A3" s="42" t="s">
        <v>74</v>
      </c>
      <c r="B3" s="42"/>
    </row>
    <row r="4" spans="1:4" x14ac:dyDescent="0.25">
      <c r="A4" s="9" t="s">
        <v>60</v>
      </c>
    </row>
    <row r="5" spans="1:4" x14ac:dyDescent="0.25">
      <c r="A5" s="18" t="s">
        <v>61</v>
      </c>
    </row>
    <row r="6" spans="1:4" x14ac:dyDescent="0.25">
      <c r="A6" s="1">
        <v>200</v>
      </c>
      <c r="B6" s="1">
        <v>1</v>
      </c>
      <c r="C6" s="35">
        <f>A6*B6</f>
        <v>200</v>
      </c>
    </row>
    <row r="7" spans="1:4" x14ac:dyDescent="0.25">
      <c r="A7" s="1">
        <v>500</v>
      </c>
      <c r="B7" s="1">
        <v>3</v>
      </c>
      <c r="C7" s="35">
        <f t="shared" ref="C7" si="0">A7*B7</f>
        <v>1500</v>
      </c>
    </row>
    <row r="8" spans="1:4" x14ac:dyDescent="0.25">
      <c r="A8" s="1">
        <v>1000</v>
      </c>
      <c r="B8" s="1">
        <f>100+77+42+1</f>
        <v>220</v>
      </c>
      <c r="C8" s="39">
        <f>A8*B8</f>
        <v>220000</v>
      </c>
    </row>
    <row r="9" spans="1:4" ht="15.75" thickBot="1" x14ac:dyDescent="0.3">
      <c r="A9" s="18" t="s">
        <v>62</v>
      </c>
      <c r="B9" s="1"/>
      <c r="C9" s="40">
        <f>+C6+C7+C8</f>
        <v>221700</v>
      </c>
      <c r="D9" t="s">
        <v>63</v>
      </c>
    </row>
    <row r="10" spans="1:4" ht="15.75" thickTop="1" x14ac:dyDescent="0.25">
      <c r="A10" s="1"/>
      <c r="B10" s="1"/>
    </row>
    <row r="11" spans="1:4" x14ac:dyDescent="0.25">
      <c r="A11" s="1">
        <v>500</v>
      </c>
      <c r="B11" s="1">
        <v>187</v>
      </c>
      <c r="C11" s="35">
        <f t="shared" ref="C11:C12" si="1">A11*B11</f>
        <v>93500</v>
      </c>
    </row>
    <row r="12" spans="1:4" x14ac:dyDescent="0.25">
      <c r="A12" s="1">
        <v>1000</v>
      </c>
      <c r="B12" s="1">
        <v>846</v>
      </c>
      <c r="C12" s="39">
        <f t="shared" si="1"/>
        <v>846000</v>
      </c>
    </row>
    <row r="13" spans="1:4" ht="15.75" thickBot="1" x14ac:dyDescent="0.3">
      <c r="A13" s="18" t="s">
        <v>62</v>
      </c>
      <c r="B13" s="1"/>
      <c r="C13" s="41">
        <f>+C11+C12</f>
        <v>939500</v>
      </c>
      <c r="D13" t="s">
        <v>64</v>
      </c>
    </row>
    <row r="14" spans="1:4" ht="15.75" thickTop="1" x14ac:dyDescent="0.25">
      <c r="A14" s="1"/>
      <c r="B14" s="1"/>
    </row>
    <row r="15" spans="1:4" x14ac:dyDescent="0.25">
      <c r="A15" s="1"/>
      <c r="B15" s="1"/>
    </row>
    <row r="16" spans="1:4" x14ac:dyDescent="0.25">
      <c r="A16" s="1">
        <v>200</v>
      </c>
      <c r="B16" s="1">
        <v>1</v>
      </c>
      <c r="C16" s="35">
        <f>A16*B16</f>
        <v>200</v>
      </c>
    </row>
    <row r="17" spans="1:4" x14ac:dyDescent="0.25">
      <c r="A17" s="1">
        <v>1000</v>
      </c>
      <c r="B17" s="1">
        <v>61</v>
      </c>
      <c r="C17" s="39">
        <f>A17*B17</f>
        <v>61000</v>
      </c>
      <c r="D17" t="s">
        <v>65</v>
      </c>
    </row>
    <row r="18" spans="1:4" ht="15.75" thickBot="1" x14ac:dyDescent="0.3">
      <c r="A18" s="18" t="s">
        <v>62</v>
      </c>
      <c r="B18" s="1"/>
      <c r="C18" s="41">
        <f>+C16+C17</f>
        <v>61200</v>
      </c>
    </row>
    <row r="19" spans="1:4" ht="15.75" thickTop="1" x14ac:dyDescent="0.25">
      <c r="A19" s="1"/>
      <c r="B19" s="1"/>
    </row>
    <row r="20" spans="1:4" x14ac:dyDescent="0.25">
      <c r="A20" s="18" t="s">
        <v>66</v>
      </c>
      <c r="B20" s="1"/>
      <c r="C20" s="13">
        <f>+C9+C13+C18</f>
        <v>1222400</v>
      </c>
    </row>
    <row r="21" spans="1:4" x14ac:dyDescent="0.25">
      <c r="A21" s="1"/>
      <c r="B21" s="1"/>
    </row>
    <row r="22" spans="1:4" x14ac:dyDescent="0.25">
      <c r="A22" s="1"/>
    </row>
    <row r="23" spans="1:4" x14ac:dyDescent="0.25">
      <c r="A23" s="18" t="s">
        <v>67</v>
      </c>
    </row>
    <row r="24" spans="1:4" x14ac:dyDescent="0.25">
      <c r="A24" s="1">
        <v>200</v>
      </c>
      <c r="B24" s="1">
        <v>2</v>
      </c>
      <c r="C24" s="35">
        <f>A24*B24</f>
        <v>400</v>
      </c>
    </row>
    <row r="25" spans="1:4" x14ac:dyDescent="0.25">
      <c r="A25" s="1">
        <v>500</v>
      </c>
      <c r="B25" s="1">
        <f>3+187</f>
        <v>190</v>
      </c>
      <c r="C25" s="35">
        <f t="shared" ref="C25" si="2">A25*B25</f>
        <v>95000</v>
      </c>
    </row>
    <row r="26" spans="1:4" x14ac:dyDescent="0.25">
      <c r="A26" s="1">
        <v>1000</v>
      </c>
      <c r="B26" s="45">
        <v>1127</v>
      </c>
      <c r="C26" s="39">
        <f>A26*B26</f>
        <v>1127000</v>
      </c>
    </row>
    <row r="27" spans="1:4" ht="15.75" thickBot="1" x14ac:dyDescent="0.3">
      <c r="A27" s="18" t="s">
        <v>62</v>
      </c>
      <c r="C27" s="41">
        <f>+C24+C25+C26</f>
        <v>1222400</v>
      </c>
    </row>
    <row r="28" spans="1:4" ht="15.75" thickTop="1" x14ac:dyDescent="0.25"/>
    <row r="30" spans="1:4" x14ac:dyDescent="0.25">
      <c r="A30" s="18" t="s">
        <v>68</v>
      </c>
      <c r="C30" s="18" t="s">
        <v>69</v>
      </c>
    </row>
    <row r="31" spans="1:4" x14ac:dyDescent="0.25">
      <c r="A31" s="18" t="s">
        <v>70</v>
      </c>
      <c r="B31" s="18"/>
      <c r="C31" s="18" t="s">
        <v>71</v>
      </c>
    </row>
    <row r="32" spans="1:4" x14ac:dyDescent="0.25">
      <c r="A32" s="18" t="s">
        <v>72</v>
      </c>
      <c r="B32" s="18"/>
      <c r="C32" s="18" t="s">
        <v>73</v>
      </c>
    </row>
    <row r="33" spans="1:3" x14ac:dyDescent="0.25">
      <c r="A33" s="43">
        <v>44987</v>
      </c>
      <c r="C33" s="43">
        <v>44987</v>
      </c>
    </row>
    <row r="34" spans="1:3" x14ac:dyDescent="0.25">
      <c r="A34" s="44">
        <v>0.58472222222222225</v>
      </c>
      <c r="C34" s="44">
        <v>0.58472222222222225</v>
      </c>
    </row>
    <row r="36" spans="1:3" x14ac:dyDescent="0.25">
      <c r="B36" s="18" t="s">
        <v>69</v>
      </c>
    </row>
    <row r="37" spans="1:3" x14ac:dyDescent="0.25">
      <c r="B37" s="18" t="s">
        <v>75</v>
      </c>
    </row>
    <row r="38" spans="1:3" x14ac:dyDescent="0.25">
      <c r="B38" s="18" t="s">
        <v>76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89" t="s">
        <v>9</v>
      </c>
      <c r="D6" s="89"/>
      <c r="E6" s="89"/>
      <c r="F6" s="89"/>
      <c r="G6" s="89"/>
      <c r="H6" s="8"/>
    </row>
    <row r="7" spans="2:8" x14ac:dyDescent="0.25">
      <c r="B7" s="6"/>
      <c r="H7" s="7"/>
    </row>
    <row r="8" spans="2:8" x14ac:dyDescent="0.25">
      <c r="B8" s="6"/>
      <c r="D8" s="9" t="s">
        <v>10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0" t="s">
        <v>11</v>
      </c>
      <c r="C11" s="91"/>
      <c r="D11" s="91"/>
      <c r="E11" s="91"/>
      <c r="F11" s="91"/>
      <c r="G11" s="91"/>
      <c r="H11" s="92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12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13</v>
      </c>
      <c r="F15" s="1"/>
      <c r="H15" s="7"/>
    </row>
    <row r="16" spans="2:8" ht="16.5" x14ac:dyDescent="0.35">
      <c r="B16" s="11" t="s">
        <v>14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15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16</v>
      </c>
      <c r="F20" s="1"/>
      <c r="H20" s="7"/>
    </row>
    <row r="21" spans="2:13" x14ac:dyDescent="0.25">
      <c r="B21" s="11" t="s">
        <v>17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3" t="s">
        <v>18</v>
      </c>
      <c r="D23" s="93"/>
      <c r="E23" s="93"/>
      <c r="F23" s="93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19</v>
      </c>
      <c r="C25" s="16">
        <v>971999.14</v>
      </c>
      <c r="D25" s="18" t="s">
        <v>20</v>
      </c>
      <c r="E25" s="19"/>
      <c r="F25" s="18" t="s">
        <v>21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22</v>
      </c>
      <c r="C27" s="19"/>
      <c r="D27" s="18" t="s">
        <v>23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4" t="s">
        <v>24</v>
      </c>
      <c r="C29" s="95"/>
      <c r="D29" s="95"/>
      <c r="E29" s="95"/>
      <c r="F29" s="95"/>
      <c r="G29" s="95"/>
      <c r="H29" s="96"/>
    </row>
    <row r="30" spans="2:13" ht="15.75" thickTop="1" x14ac:dyDescent="0.25">
      <c r="B30" s="6"/>
      <c r="F30" s="1"/>
      <c r="H30" s="7"/>
    </row>
    <row r="31" spans="2:13" x14ac:dyDescent="0.25">
      <c r="B31" s="97" t="s">
        <v>25</v>
      </c>
      <c r="C31" s="98"/>
      <c r="D31" s="98"/>
      <c r="E31" s="98"/>
      <c r="F31" s="98"/>
      <c r="G31" s="98"/>
      <c r="H31" s="99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26</v>
      </c>
      <c r="E33" s="24"/>
      <c r="F33" s="23" t="s">
        <v>27</v>
      </c>
      <c r="G33" s="23" t="s">
        <v>28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29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29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29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29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29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16</v>
      </c>
      <c r="C45" s="22"/>
      <c r="D45" s="22"/>
      <c r="E45" s="22"/>
      <c r="F45" s="22"/>
      <c r="G45" s="22"/>
      <c r="H45" s="25"/>
    </row>
    <row r="46" spans="2:9" x14ac:dyDescent="0.25">
      <c r="B46" s="11" t="s">
        <v>17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1" t="s">
        <v>8</v>
      </c>
      <c r="C2" s="91"/>
      <c r="D2" s="91"/>
    </row>
    <row r="3" spans="2:4" x14ac:dyDescent="0.25">
      <c r="B3" t="s">
        <v>39</v>
      </c>
    </row>
    <row r="6" spans="2:4" x14ac:dyDescent="0.25">
      <c r="B6" s="9" t="s">
        <v>30</v>
      </c>
      <c r="C6" s="9"/>
    </row>
    <row r="7" spans="2:4" x14ac:dyDescent="0.25">
      <c r="B7" t="s">
        <v>31</v>
      </c>
      <c r="D7" s="35">
        <v>189543.07</v>
      </c>
    </row>
    <row r="8" spans="2:4" x14ac:dyDescent="0.25">
      <c r="B8" t="s">
        <v>32</v>
      </c>
      <c r="D8" s="35">
        <v>3892815.52</v>
      </c>
    </row>
    <row r="9" spans="2:4" x14ac:dyDescent="0.25">
      <c r="B9" t="s">
        <v>33</v>
      </c>
      <c r="D9" s="35">
        <v>762391</v>
      </c>
    </row>
    <row r="10" spans="2:4" ht="15.75" thickBot="1" x14ac:dyDescent="0.3">
      <c r="B10" s="18" t="s">
        <v>35</v>
      </c>
      <c r="C10" s="1"/>
      <c r="D10" s="37">
        <f>SUM(D7:D9)</f>
        <v>4844749.59</v>
      </c>
    </row>
    <row r="12" spans="2:4" ht="15.75" thickBot="1" x14ac:dyDescent="0.3">
      <c r="B12" t="s">
        <v>36</v>
      </c>
      <c r="C12" t="s">
        <v>34</v>
      </c>
      <c r="D12" s="36">
        <f>+'Julio 2023'!F39</f>
        <v>2821795.96</v>
      </c>
    </row>
    <row r="15" spans="2:4" ht="15.75" thickBot="1" x14ac:dyDescent="0.3">
      <c r="B15" s="18" t="s">
        <v>37</v>
      </c>
      <c r="C15" s="1" t="s">
        <v>38</v>
      </c>
      <c r="D15" s="38">
        <f>+D10-D12</f>
        <v>2022953.63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Julio 2023</vt:lpstr>
      <vt:lpstr>Hoja2</vt:lpstr>
      <vt:lpstr>Analisis por anti</vt:lpstr>
      <vt:lpstr>Hoja1</vt:lpstr>
      <vt:lpstr>'Julio 2023'!Print_Area</vt:lpstr>
      <vt:lpstr>'Julio 2023'!Print_Titles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Ilania Quezada</cp:lastModifiedBy>
  <cp:lastPrinted>2023-08-10T14:10:15Z</cp:lastPrinted>
  <dcterms:created xsi:type="dcterms:W3CDTF">2019-09-05T12:51:01Z</dcterms:created>
  <dcterms:modified xsi:type="dcterms:W3CDTF">2023-08-14T15:48:38Z</dcterms:modified>
</cp:coreProperties>
</file>