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adedu-my.sharepoint.com/personal/mikeheandy_unad_edu_do/Documents/TNR/Informe/"/>
    </mc:Choice>
  </mc:AlternateContent>
  <xr:revisionPtr revIDLastSave="58" documentId="8_{EF343AB4-4BC2-4164-A16C-682266C040FA}" xr6:coauthVersionLast="47" xr6:coauthVersionMax="47" xr10:uidLastSave="{D235E120-0D1A-4AAD-AB41-55C648FCB3CD}"/>
  <bookViews>
    <workbookView xWindow="-120" yWindow="-120" windowWidth="20730" windowHeight="11040" activeTab="4" xr2:uid="{204A7696-B9BC-495B-B038-D7BCBCCA6286}"/>
  </bookViews>
  <sheets>
    <sheet name="OAI" sheetId="1" r:id="rId1"/>
    <sheet name="Sheet3" sheetId="8" state="hidden" r:id="rId2"/>
    <sheet name="Topografia" sheetId="5" state="hidden" r:id="rId3"/>
    <sheet name="Tareas de Tierras Tecnificadas" sheetId="3" r:id="rId4"/>
    <sheet name="Extencion y capacitacion" sheetId="7" r:id="rId5"/>
    <sheet name="a" sheetId="4" state="hidden" r:id="rId6"/>
    <sheet name="Sheet1" sheetId="6" state="hidden" r:id="rId7"/>
    <sheet name="Listas" sheetId="2" state="hidden" r:id="rId8"/>
  </sheets>
  <definedNames>
    <definedName name="_xlnm._FilterDatabase" localSheetId="4" hidden="1">'Extencion y capacitacion'!$B$2:$K$16</definedName>
    <definedName name="_xlnm._FilterDatabase" localSheetId="1" hidden="1">Sheet3!$F$4:$K$21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7" l="1"/>
  <c r="K3" i="7"/>
  <c r="K4" i="7"/>
  <c r="K5" i="7"/>
  <c r="K6" i="7"/>
  <c r="K8" i="7"/>
  <c r="K2" i="7"/>
  <c r="Q5" i="1"/>
  <c r="K24" i="5"/>
  <c r="J24" i="5"/>
  <c r="K9" i="7" l="1"/>
  <c r="Q34" i="4"/>
  <c r="Q35" i="4"/>
  <c r="V18" i="4"/>
  <c r="Q4" i="1"/>
  <c r="L5" i="1"/>
  <c r="L6" i="1"/>
  <c r="L7" i="1"/>
  <c r="L8" i="1"/>
  <c r="L4" i="1"/>
  <c r="Q15" i="4"/>
  <c r="Q14" i="4"/>
  <c r="V31" i="4"/>
  <c r="V30" i="4"/>
  <c r="Q33" i="4"/>
  <c r="Q32" i="4"/>
  <c r="Q31" i="4"/>
  <c r="Q30" i="4"/>
  <c r="B4" i="1"/>
  <c r="B5" i="1" s="1"/>
  <c r="B6" i="1" s="1"/>
  <c r="B7" i="1" s="1"/>
  <c r="B8" i="1" s="1"/>
  <c r="Q6" i="1" l="1"/>
  <c r="L9" i="1"/>
  <c r="V32" i="4"/>
  <c r="Q36" i="4"/>
  <c r="R32" i="4" l="1"/>
  <c r="R33" i="4"/>
  <c r="R35" i="4"/>
  <c r="R34" i="4"/>
  <c r="R31" i="4"/>
  <c r="R36" i="4" s="1"/>
</calcChain>
</file>

<file path=xl/sharedStrings.xml><?xml version="1.0" encoding="utf-8"?>
<sst xmlns="http://schemas.openxmlformats.org/spreadsheetml/2006/main" count="231" uniqueCount="148">
  <si>
    <t>No.</t>
  </si>
  <si>
    <t>Solicitud</t>
  </si>
  <si>
    <t>Vía</t>
  </si>
  <si>
    <t>Sexo</t>
  </si>
  <si>
    <t>Edad</t>
  </si>
  <si>
    <t>Estatus</t>
  </si>
  <si>
    <t>Tiempo de Respuesta</t>
  </si>
  <si>
    <t>Gestión Institucional</t>
  </si>
  <si>
    <t>SAIP</t>
  </si>
  <si>
    <t>Masculino</t>
  </si>
  <si>
    <t>18 - 27</t>
  </si>
  <si>
    <t>Entregada</t>
  </si>
  <si>
    <t>11 - 15 días hábiles</t>
  </si>
  <si>
    <t>Cantidad de Solicitudes por Tipo</t>
  </si>
  <si>
    <t>Cantidad de solicitudes por Sexo</t>
  </si>
  <si>
    <t>Gestión de transparencia</t>
  </si>
  <si>
    <t xml:space="preserve">Presencial </t>
  </si>
  <si>
    <t>Femenino</t>
  </si>
  <si>
    <t>28 - 37</t>
  </si>
  <si>
    <t>Devuelta para corrección</t>
  </si>
  <si>
    <t>Tipo de Solicitud</t>
  </si>
  <si>
    <t>Cantidad</t>
  </si>
  <si>
    <t>Tecnificacion de Sistemas de Riego</t>
  </si>
  <si>
    <t>TOTAL</t>
  </si>
  <si>
    <t>Capacitación a Productores</t>
  </si>
  <si>
    <t>Coordinación Interinstitucional</t>
  </si>
  <si>
    <t>Rango de Edad</t>
  </si>
  <si>
    <t>De 18 a 27 años</t>
  </si>
  <si>
    <t>De 28 a 37 años</t>
  </si>
  <si>
    <t>De 38 a 47 años</t>
  </si>
  <si>
    <t>De 48 a 57 años</t>
  </si>
  <si>
    <t>De 58 a 67 años</t>
  </si>
  <si>
    <t>#</t>
  </si>
  <si>
    <t>Nombres</t>
  </si>
  <si>
    <t>Cedula</t>
  </si>
  <si>
    <t>Teléfono</t>
  </si>
  <si>
    <t>Yosel Roa Rodríguez</t>
  </si>
  <si>
    <t>829-927-5088</t>
  </si>
  <si>
    <t>M</t>
  </si>
  <si>
    <t>Melvin Enrique Roa Ogando</t>
  </si>
  <si>
    <t>829-909-1714</t>
  </si>
  <si>
    <t>Andrés Sánchez Zabala</t>
  </si>
  <si>
    <t>809-513-9257</t>
  </si>
  <si>
    <t>Ramón García </t>
  </si>
  <si>
    <t>849-244-4460</t>
  </si>
  <si>
    <t>Karen Mineyi Rodríguez </t>
  </si>
  <si>
    <t>829-904-4677</t>
  </si>
  <si>
    <t>F</t>
  </si>
  <si>
    <t>Danelson Turbi García</t>
  </si>
  <si>
    <t>809-698-4682</t>
  </si>
  <si>
    <t>José Altagracia Roa (Yosel)</t>
  </si>
  <si>
    <t>809-817-6029</t>
  </si>
  <si>
    <t>Domingo Geraldino de los Santos</t>
  </si>
  <si>
    <t>829-268-0111</t>
  </si>
  <si>
    <t>José Manuel de los Santos Sánchez</t>
  </si>
  <si>
    <t>809-906-3052</t>
  </si>
  <si>
    <t>Cristóbal Rodríguez</t>
  </si>
  <si>
    <t>829-674-2491</t>
  </si>
  <si>
    <t>Gumersindo Ogando Batista</t>
  </si>
  <si>
    <t>809-802-1946</t>
  </si>
  <si>
    <t>Víctor Alberto Roa</t>
  </si>
  <si>
    <t>849-881-0937</t>
  </si>
  <si>
    <t>Aquilino Moreta</t>
  </si>
  <si>
    <t>849-875-7303</t>
  </si>
  <si>
    <t>Clever Antonio Roa</t>
  </si>
  <si>
    <t>809-280-8742</t>
  </si>
  <si>
    <t>José de la Cruz Roa Jiménez</t>
  </si>
  <si>
    <t>809-949-1932</t>
  </si>
  <si>
    <t>LEVANTAMIENTO TOPOGRÁFICO</t>
  </si>
  <si>
    <t>Km. Levantados</t>
  </si>
  <si>
    <t>Ubicación</t>
  </si>
  <si>
    <t>Datos dueño de los predios</t>
  </si>
  <si>
    <t>Cantidad de Km por Ubicación</t>
  </si>
  <si>
    <t>Cultivo</t>
  </si>
  <si>
    <t>Tareas levantadas</t>
  </si>
  <si>
    <t>Km. Línea de conducción</t>
  </si>
  <si>
    <t>Tareas de tierra</t>
  </si>
  <si>
    <t>Ubicación de la Parcela</t>
  </si>
  <si>
    <t>Estatus del Proyecto</t>
  </si>
  <si>
    <t>DESCENSOS DE EXTENCION</t>
  </si>
  <si>
    <t>Fecha</t>
  </si>
  <si>
    <t>Tipo de descenso</t>
  </si>
  <si>
    <t>Lugar</t>
  </si>
  <si>
    <t>Area de impacto</t>
  </si>
  <si>
    <t>Tarea</t>
  </si>
  <si>
    <t>km²</t>
  </si>
  <si>
    <t>Tipo de Extencion</t>
  </si>
  <si>
    <t>Descensos Comunales</t>
  </si>
  <si>
    <t xml:space="preserve">Descensos Individuales </t>
  </si>
  <si>
    <t>Socialización Institucional</t>
  </si>
  <si>
    <t>Levantamiento Demográfico</t>
  </si>
  <si>
    <t>CAPACITACIONES A LOS PRODUCTORES</t>
  </si>
  <si>
    <t>Capacitaciones Por Tipo</t>
  </si>
  <si>
    <t>Capacitaciones por Ubicación</t>
  </si>
  <si>
    <t>Tipo de Capacitación</t>
  </si>
  <si>
    <t>Cantidad de Capacitados</t>
  </si>
  <si>
    <t>18-27</t>
  </si>
  <si>
    <t>28-37</t>
  </si>
  <si>
    <t>38-47</t>
  </si>
  <si>
    <t>48-57</t>
  </si>
  <si>
    <t>58-67</t>
  </si>
  <si>
    <t>68 ó +</t>
  </si>
  <si>
    <t>Uso y mantenimiento de sistemas de riego</t>
  </si>
  <si>
    <t>N/A</t>
  </si>
  <si>
    <t>Técnico en Instalación y Reparacion de sistemas de riego</t>
  </si>
  <si>
    <t>Uso eficiente del agua para riego</t>
  </si>
  <si>
    <t>Capacitados por rango de edad</t>
  </si>
  <si>
    <t>Capacitados por Sexo</t>
  </si>
  <si>
    <t>%</t>
  </si>
  <si>
    <t>Género</t>
  </si>
  <si>
    <t>`</t>
  </si>
  <si>
    <t>De 68 o más años</t>
  </si>
  <si>
    <t>Tiempo de respuesta</t>
  </si>
  <si>
    <t>Via</t>
  </si>
  <si>
    <t>Recibida</t>
  </si>
  <si>
    <t>0 - 5 días hábiles</t>
  </si>
  <si>
    <t>6 - 10 días hábiles</t>
  </si>
  <si>
    <t>Telefónica</t>
  </si>
  <si>
    <t>38 - 47</t>
  </si>
  <si>
    <t>Remitido a la Institución correspondiente</t>
  </si>
  <si>
    <t>Correo electrónico</t>
  </si>
  <si>
    <t>48 - 57</t>
  </si>
  <si>
    <t>Remitido a la unidad interna correspondiente</t>
  </si>
  <si>
    <t>16 - 20 días hábiles</t>
  </si>
  <si>
    <t>Portal 311</t>
  </si>
  <si>
    <t>58 - 67</t>
  </si>
  <si>
    <t>En Prórroga</t>
  </si>
  <si>
    <t>21 - 25 días hábiles</t>
  </si>
  <si>
    <t>Más de 67</t>
  </si>
  <si>
    <t>Rechazada</t>
  </si>
  <si>
    <t>26 - 30 días hábiles</t>
  </si>
  <si>
    <t>Informacion Incompleta</t>
  </si>
  <si>
    <t>Descenso Exploratorio</t>
  </si>
  <si>
    <r>
      <rPr>
        <sz val="12"/>
        <rFont val="Times New Roman"/>
        <family val="1"/>
      </rPr>
      <t>Las Auyamas, provincia San José de Ocoa</t>
    </r>
  </si>
  <si>
    <r>
      <rPr>
        <sz val="12"/>
        <rFont val="Times New Roman"/>
        <family val="1"/>
      </rPr>
      <t>Mao, provincia Valverde</t>
    </r>
  </si>
  <si>
    <r>
      <rPr>
        <sz val="12"/>
        <rFont val="Times New Roman"/>
        <family val="1"/>
      </rPr>
      <t>Oficinas de la Regional Norte, TNR en Mao, provincia Valverde</t>
    </r>
  </si>
  <si>
    <r>
      <rPr>
        <sz val="12"/>
        <rFont val="Times New Roman"/>
        <family val="1"/>
      </rPr>
      <t>Salón multiusos de la Oficina Regional Noroeste del Ministerio de Agricultura en Mao, provincia Valverde</t>
    </r>
  </si>
  <si>
    <r>
      <rPr>
        <sz val="12"/>
        <rFont val="Times New Roman"/>
        <family val="1"/>
      </rPr>
      <t>Salón de reuniones del Ayuntamiento de Santiago Rodríguez</t>
    </r>
  </si>
  <si>
    <r>
      <rPr>
        <sz val="12"/>
        <rFont val="Times New Roman"/>
        <family val="1"/>
      </rPr>
      <t>Asociación de Pequeños Productores las “Matas de Santa Cruz, en Mao, provincia Valverde</t>
    </r>
  </si>
  <si>
    <r>
      <rPr>
        <sz val="12"/>
        <rFont val="Times New Roman"/>
        <family val="1"/>
      </rPr>
      <t>Instalaciones de Bioarroz, proyecto la Cruz de Manzanillo, en la provincia Monte Cristi.</t>
    </r>
  </si>
  <si>
    <r>
      <rPr>
        <sz val="12"/>
        <rFont val="Times New Roman"/>
        <family val="1"/>
      </rPr>
      <t>Junta de Regantes Mao</t>
    </r>
  </si>
  <si>
    <r>
      <rPr>
        <sz val="12"/>
        <rFont val="Times New Roman"/>
        <family val="1"/>
      </rPr>
      <t>Oficina de la Regional Norte, TNR en Mao, provincia Valverde</t>
    </r>
  </si>
  <si>
    <r>
      <rPr>
        <sz val="12"/>
        <rFont val="Times New Roman"/>
        <family val="1"/>
      </rPr>
      <t>Comunidad de Piloto, municipio de Guayubín, provincia de Monte Cristi</t>
    </r>
  </si>
  <si>
    <r>
      <rPr>
        <sz val="12"/>
        <rFont val="Times New Roman"/>
        <family val="1"/>
      </rPr>
      <t>Oficinas de la Regional Noroeste del Ministerio de Agricultura en Mao, provincia Valverde</t>
    </r>
  </si>
  <si>
    <r>
      <rPr>
        <sz val="12"/>
        <rFont val="Times New Roman"/>
        <family val="1"/>
      </rPr>
      <t>Gobernación de Santiago Rodríguez, en el municipio Sabaneta, provincia Santiago Rodríguez</t>
    </r>
  </si>
  <si>
    <r>
      <rPr>
        <sz val="12"/>
        <rFont val="Times New Roman"/>
        <family val="1"/>
      </rPr>
      <t>Local de las Asociación de Regantes de Piloto</t>
    </r>
  </si>
  <si>
    <t xml:space="preserve"> Visita de Acompañamiento</t>
  </si>
  <si>
    <t>Capacitacion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</si>
</sst>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0"/>
      <name val="Times New Roman"/>
      <family val="1"/>
    </font>
    <font>
      <sz val="11"/>
      <color theme="0"/>
      <name val="Times New Roman"/>
      <family val="1"/>
    </font>
    <font>
      <b/>
      <i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theme="0"/>
      <name val="Times New Roman"/>
      <family val="1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1"/>
      <color rgb="FFFFFFFF"/>
      <name val="Times New Roman"/>
      <family val="1"/>
    </font>
    <font>
      <sz val="8"/>
      <name val="Calibri"/>
      <family val="2"/>
      <scheme val="minor"/>
    </font>
    <font>
      <sz val="10"/>
      <color rgb="FF000000"/>
      <name val="Times New Roman"/>
      <charset val="204"/>
    </font>
    <font>
      <sz val="12"/>
      <color rgb="FF000000"/>
      <name val="Times New Roman"/>
      <family val="2"/>
    </font>
    <font>
      <sz val="12"/>
      <name val="Times New Roman"/>
    </font>
    <font>
      <sz val="12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2F549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" fillId="0" borderId="0"/>
  </cellStyleXfs>
  <cellXfs count="9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5" fillId="2" borderId="1" xfId="0" applyFont="1" applyFill="1" applyBorder="1"/>
    <xf numFmtId="43" fontId="1" fillId="0" borderId="0" xfId="1" applyFont="1"/>
    <xf numFmtId="0" fontId="10" fillId="0" borderId="0" xfId="0" applyFont="1"/>
    <xf numFmtId="0" fontId="1" fillId="0" borderId="1" xfId="0" applyFont="1" applyBorder="1" applyAlignment="1">
      <alignment wrapText="1"/>
    </xf>
    <xf numFmtId="0" fontId="10" fillId="0" borderId="1" xfId="0" applyFont="1" applyBorder="1"/>
    <xf numFmtId="0" fontId="5" fillId="2" borderId="5" xfId="0" applyFont="1" applyFill="1" applyBorder="1"/>
    <xf numFmtId="0" fontId="11" fillId="4" borderId="1" xfId="0" applyFont="1" applyFill="1" applyBorder="1" applyAlignment="1">
      <alignment horizontal="center" vertical="center" wrapText="1"/>
    </xf>
    <xf numFmtId="43" fontId="11" fillId="4" borderId="1" xfId="1" applyFont="1" applyFill="1" applyBorder="1" applyAlignment="1">
      <alignment horizontal="center" vertical="center" wrapText="1"/>
    </xf>
    <xf numFmtId="0" fontId="8" fillId="2" borderId="1" xfId="0" applyFont="1" applyFill="1" applyBorder="1"/>
    <xf numFmtId="9" fontId="8" fillId="2" borderId="0" xfId="2" applyFont="1" applyFill="1" applyBorder="1" applyAlignment="1">
      <alignment horizontal="center"/>
    </xf>
    <xf numFmtId="9" fontId="5" fillId="2" borderId="0" xfId="2" applyFont="1" applyFill="1" applyBorder="1" applyAlignment="1">
      <alignment horizontal="center"/>
    </xf>
    <xf numFmtId="9" fontId="1" fillId="0" borderId="0" xfId="2" applyFont="1" applyBorder="1" applyAlignment="1">
      <alignment horizontal="center"/>
    </xf>
    <xf numFmtId="9" fontId="2" fillId="0" borderId="0" xfId="2" applyFont="1" applyBorder="1" applyAlignment="1">
      <alignment horizontal="center"/>
    </xf>
    <xf numFmtId="9" fontId="1" fillId="0" borderId="0" xfId="2" applyFont="1"/>
    <xf numFmtId="9" fontId="3" fillId="0" borderId="1" xfId="2" applyFont="1" applyBorder="1" applyAlignment="1">
      <alignment horizontal="center"/>
    </xf>
    <xf numFmtId="0" fontId="4" fillId="3" borderId="0" xfId="0" applyFont="1" applyFill="1" applyAlignment="1">
      <alignment horizontal="right"/>
    </xf>
    <xf numFmtId="0" fontId="2" fillId="0" borderId="0" xfId="0" applyFont="1" applyAlignment="1">
      <alignment horizontal="center"/>
    </xf>
    <xf numFmtId="0" fontId="1" fillId="0" borderId="4" xfId="0" applyFont="1" applyBorder="1"/>
    <xf numFmtId="0" fontId="3" fillId="0" borderId="0" xfId="0" applyFont="1"/>
    <xf numFmtId="43" fontId="1" fillId="0" borderId="6" xfId="1" applyFont="1" applyBorder="1"/>
    <xf numFmtId="0" fontId="3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1" fillId="3" borderId="0" xfId="0" applyFont="1" applyFill="1" applyAlignment="1">
      <alignment horizontal="center"/>
    </xf>
    <xf numFmtId="165" fontId="1" fillId="0" borderId="1" xfId="0" applyNumberFormat="1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4" fillId="3" borderId="1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1" fillId="0" borderId="0" xfId="0" applyFont="1" applyBorder="1"/>
    <xf numFmtId="0" fontId="7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0" fillId="0" borderId="0" xfId="0" applyFont="1" applyBorder="1"/>
    <xf numFmtId="0" fontId="7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5" fillId="0" borderId="0" xfId="3" applyFont="1" applyBorder="1" applyAlignment="1">
      <alignment horizontal="left" vertical="top" wrapText="1"/>
    </xf>
    <xf numFmtId="0" fontId="13" fillId="0" borderId="0" xfId="3" applyBorder="1" applyAlignment="1">
      <alignment horizontal="left" vertical="top" wrapText="1"/>
    </xf>
    <xf numFmtId="164" fontId="1" fillId="0" borderId="0" xfId="1" applyNumberFormat="1" applyFont="1" applyBorder="1" applyAlignment="1">
      <alignment vertical="center"/>
    </xf>
    <xf numFmtId="1" fontId="14" fillId="0" borderId="0" xfId="3" applyNumberFormat="1" applyFont="1" applyBorder="1" applyAlignment="1">
      <alignment horizontal="center" vertical="top" shrinkToFit="1"/>
    </xf>
    <xf numFmtId="0" fontId="13" fillId="0" borderId="0" xfId="3" applyBorder="1" applyAlignment="1">
      <alignment horizontal="left" vertical="center" wrapText="1"/>
    </xf>
    <xf numFmtId="164" fontId="1" fillId="0" borderId="0" xfId="1" applyNumberFormat="1" applyFont="1" applyBorder="1" applyAlignment="1">
      <alignment horizontal="left" indent="1"/>
    </xf>
    <xf numFmtId="43" fontId="1" fillId="0" borderId="0" xfId="1" applyFont="1" applyBorder="1"/>
    <xf numFmtId="0" fontId="2" fillId="0" borderId="0" xfId="0" applyFont="1" applyBorder="1" applyAlignment="1">
      <alignment horizontal="center"/>
    </xf>
    <xf numFmtId="1" fontId="14" fillId="0" borderId="0" xfId="3" applyNumberFormat="1" applyFont="1" applyBorder="1" applyAlignment="1">
      <alignment horizontal="left" vertical="top" shrinkToFit="1"/>
    </xf>
    <xf numFmtId="3" fontId="14" fillId="0" borderId="0" xfId="3" applyNumberFormat="1" applyFont="1" applyBorder="1" applyAlignment="1">
      <alignment horizontal="left" vertical="top" shrinkToFit="1"/>
    </xf>
    <xf numFmtId="0" fontId="1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3" fontId="1" fillId="0" borderId="0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3" fontId="1" fillId="0" borderId="0" xfId="1" applyFont="1" applyFill="1" applyBorder="1"/>
    <xf numFmtId="0" fontId="17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43" fontId="1" fillId="0" borderId="0" xfId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Fill="1" applyBorder="1"/>
    <xf numFmtId="0" fontId="7" fillId="0" borderId="0" xfId="0" applyFont="1" applyFill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3" xr:uid="{14B3DAED-DE85-4BF7-9A5B-CDD2A1D2841F}"/>
    <cellStyle name="Porcentaje" xfId="2" builtinId="5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Cantidad de Tareas con Potencial de Tecnificación por Ubicación</a:t>
            </a:r>
          </a:p>
        </c:rich>
      </c:tx>
      <c:layout>
        <c:manualLayout>
          <c:xMode val="edge"/>
          <c:yMode val="edge"/>
          <c:x val="0.17567501990185808"/>
          <c:y val="5.4576381710004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Topografia!$H$11:$K$11</c:f>
              <c:strCache>
                <c:ptCount val="1"/>
                <c:pt idx="0">
                  <c:v>Cantidad de Km por Ubicación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alpha val="85000"/>
                </a:schemeClr>
              </a:solidFill>
              <a:ln w="9525" cap="flat" cmpd="sng" algn="ctr">
                <a:solidFill>
                  <a:schemeClr val="accent1"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B27-4E2E-B79B-152317DE4EF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alpha val="85000"/>
                </a:schemeClr>
              </a:solidFill>
              <a:ln w="9525" cap="flat" cmpd="sng" algn="ctr">
                <a:solidFill>
                  <a:schemeClr val="accent1"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B27-4E2E-B79B-152317DE4EF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alpha val="85000"/>
                </a:schemeClr>
              </a:solidFill>
              <a:ln w="9525" cap="flat" cmpd="sng" algn="ctr">
                <a:solidFill>
                  <a:schemeClr val="accent1"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B27-4E2E-B79B-152317DE4EF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Topografia!$I$13:$I$23</c:f>
              <c:numCache>
                <c:formatCode>General</c:formatCode>
                <c:ptCount val="11"/>
              </c:numCache>
            </c:numRef>
          </c:cat>
          <c:val>
            <c:numRef>
              <c:f>Topografia!$J$13:$J$23</c:f>
              <c:numCache>
                <c:formatCode>#,##0.00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2-9DB5-4C3A-A64E-B261C8275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482167727"/>
        <c:axId val="1482167311"/>
        <c:axId val="0"/>
      </c:bar3DChart>
      <c:catAx>
        <c:axId val="1482167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82167311"/>
        <c:crosses val="autoZero"/>
        <c:auto val="1"/>
        <c:lblAlgn val="ctr"/>
        <c:lblOffset val="100"/>
        <c:noMultiLvlLbl val="0"/>
      </c:catAx>
      <c:valAx>
        <c:axId val="148216731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crossAx val="14821677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DO">
                <a:solidFill>
                  <a:schemeClr val="tx1"/>
                </a:solidFill>
              </a:rPr>
              <a:t>Capacitaciones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30"/>
      <c:rotY val="2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FB65-44EA-A482-32038C35137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FB65-44EA-A482-32038C35137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FB65-44EA-A482-32038C351373}"/>
              </c:ext>
            </c:extLst>
          </c:dPt>
          <c:dLbls>
            <c:dLbl>
              <c:idx val="0"/>
              <c:layout>
                <c:manualLayout>
                  <c:x val="2.3875349715929923E-17"/>
                  <c:y val="0.1127537847983038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65-44EA-A482-32038C3513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a!$P$13:$P$15</c:f>
              <c:strCache>
                <c:ptCount val="3"/>
                <c:pt idx="0">
                  <c:v>Uso y mantenimiento de sistemas de riego</c:v>
                </c:pt>
                <c:pt idx="1">
                  <c:v>Técnico en Instalación y Reparacion de sistemas de riego</c:v>
                </c:pt>
                <c:pt idx="2">
                  <c:v>Uso eficiente del agua para riego</c:v>
                </c:pt>
              </c:strCache>
            </c:strRef>
          </c:cat>
          <c:val>
            <c:numRef>
              <c:f>a!$Q$13:$Q$15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18-4ED9-A4C6-3053A705A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1959229439"/>
        <c:axId val="1959231103"/>
        <c:axId val="0"/>
      </c:bar3DChart>
      <c:catAx>
        <c:axId val="19592294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59231103"/>
        <c:crosses val="autoZero"/>
        <c:auto val="1"/>
        <c:lblAlgn val="ctr"/>
        <c:lblOffset val="100"/>
        <c:noMultiLvlLbl val="0"/>
      </c:catAx>
      <c:valAx>
        <c:axId val="1959231103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1959229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>
      <a:noFill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1838132860234711"/>
          <c:y val="2.95844204248975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tx>
            <c:strRef>
              <c:f>a!$O$28</c:f>
              <c:strCache>
                <c:ptCount val="1"/>
                <c:pt idx="0">
                  <c:v>Capacitados por rango de edad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>
                  <a:alpha val="88000"/>
                </a:schemeClr>
              </a:solidFill>
              <a:ln>
                <a:solidFill>
                  <a:schemeClr val="accent1">
                    <a:lumMod val="50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 prstMaterial="flat">
                <a:contourClr>
                  <a:schemeClr val="accent1">
                    <a:lumMod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9FF-4B3F-AF17-00551DB51C3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alpha val="88000"/>
                </a:schemeClr>
              </a:solidFill>
              <a:ln>
                <a:solidFill>
                  <a:schemeClr val="accent2">
                    <a:lumMod val="50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 prstMaterial="flat">
                <a:contourClr>
                  <a:schemeClr val="accent2">
                    <a:lumMod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9FF-4B3F-AF17-00551DB51C3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alpha val="88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 prstMaterial="flat">
                <a:contourClr>
                  <a:schemeClr val="accent3">
                    <a:lumMod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9FF-4B3F-AF17-00551DB51C3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alpha val="88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 prstMaterial="flat">
                <a:contourClr>
                  <a:schemeClr val="accent4">
                    <a:lumMod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9FF-4B3F-AF17-00551DB51C3F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>
                  <a:alpha val="88000"/>
                </a:schemeClr>
              </a:solidFill>
              <a:ln>
                <a:solidFill>
                  <a:schemeClr val="accent5">
                    <a:lumMod val="50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 prstMaterial="flat">
                <a:contourClr>
                  <a:schemeClr val="accent5">
                    <a:lumMod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9FF-4B3F-AF17-00551DB51C3F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alpha val="88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 prstMaterial="flat">
                <a:contourClr>
                  <a:schemeClr val="accent6">
                    <a:lumMod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59FF-4B3F-AF17-00551DB51C3F}"/>
              </c:ext>
            </c:extLst>
          </c:dPt>
          <c:dLbls>
            <c:dLbl>
              <c:idx val="0"/>
              <c:spPr>
                <a:solidFill>
                  <a:schemeClr val="accent1">
                    <a:alpha val="30000"/>
                  </a:schemeClr>
                </a:solidFill>
                <a:ln>
                  <a:solidFill>
                    <a:schemeClr val="lt1">
                      <a:alpha val="50000"/>
                    </a:schemeClr>
                  </a:solidFill>
                  <a:round/>
                </a:ln>
                <a:effectLst>
                  <a:outerShdw blurRad="63500" dist="889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9FF-4B3F-AF17-00551DB51C3F}"/>
                </c:ext>
              </c:extLst>
            </c:dLbl>
            <c:dLbl>
              <c:idx val="1"/>
              <c:spPr>
                <a:solidFill>
                  <a:schemeClr val="accent2">
                    <a:alpha val="30000"/>
                  </a:schemeClr>
                </a:solidFill>
                <a:ln>
                  <a:solidFill>
                    <a:schemeClr val="lt1">
                      <a:alpha val="50000"/>
                    </a:schemeClr>
                  </a:solidFill>
                  <a:round/>
                </a:ln>
                <a:effectLst>
                  <a:outerShdw blurRad="63500" dist="889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59FF-4B3F-AF17-00551DB51C3F}"/>
                </c:ext>
              </c:extLst>
            </c:dLbl>
            <c:dLbl>
              <c:idx val="2"/>
              <c:spPr>
                <a:solidFill>
                  <a:schemeClr val="accent3">
                    <a:alpha val="30000"/>
                  </a:schemeClr>
                </a:solidFill>
                <a:ln>
                  <a:solidFill>
                    <a:schemeClr val="lt1">
                      <a:alpha val="50000"/>
                    </a:schemeClr>
                  </a:solidFill>
                  <a:round/>
                </a:ln>
                <a:effectLst>
                  <a:outerShdw blurRad="63500" dist="889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59FF-4B3F-AF17-00551DB51C3F}"/>
                </c:ext>
              </c:extLst>
            </c:dLbl>
            <c:dLbl>
              <c:idx val="3"/>
              <c:spPr>
                <a:solidFill>
                  <a:schemeClr val="accent4">
                    <a:alpha val="30000"/>
                  </a:schemeClr>
                </a:solidFill>
                <a:ln>
                  <a:solidFill>
                    <a:schemeClr val="lt1">
                      <a:alpha val="50000"/>
                    </a:schemeClr>
                  </a:solidFill>
                  <a:round/>
                </a:ln>
                <a:effectLst>
                  <a:outerShdw blurRad="63500" dist="889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59FF-4B3F-AF17-00551DB51C3F}"/>
                </c:ext>
              </c:extLst>
            </c:dLbl>
            <c:dLbl>
              <c:idx val="4"/>
              <c:spPr>
                <a:solidFill>
                  <a:schemeClr val="accent5">
                    <a:alpha val="30000"/>
                  </a:schemeClr>
                </a:solidFill>
                <a:ln>
                  <a:solidFill>
                    <a:schemeClr val="lt1">
                      <a:alpha val="50000"/>
                    </a:schemeClr>
                  </a:solidFill>
                  <a:round/>
                </a:ln>
                <a:effectLst>
                  <a:outerShdw blurRad="63500" dist="889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59FF-4B3F-AF17-00551DB51C3F}"/>
                </c:ext>
              </c:extLst>
            </c:dLbl>
            <c:dLbl>
              <c:idx val="5"/>
              <c:spPr>
                <a:solidFill>
                  <a:schemeClr val="accent6">
                    <a:alpha val="30000"/>
                  </a:schemeClr>
                </a:solidFill>
                <a:ln>
                  <a:solidFill>
                    <a:schemeClr val="lt1">
                      <a:alpha val="50000"/>
                    </a:schemeClr>
                  </a:solidFill>
                  <a:round/>
                </a:ln>
                <a:effectLst>
                  <a:outerShdw blurRad="63500" dist="889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59FF-4B3F-AF17-00551DB51C3F}"/>
                </c:ext>
              </c:extLst>
            </c:dLbl>
            <c:spPr>
              <a:solidFill>
                <a:srgbClr val="4472C4">
                  <a:alpha val="30000"/>
                </a:srgbClr>
              </a:solidFill>
              <a:ln>
                <a:solidFill>
                  <a:sysClr val="window" lastClr="FFFFFF">
                    <a:alpha val="50000"/>
                  </a:sys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a!$P$29:$P$34</c:f>
              <c:strCache>
                <c:ptCount val="6"/>
                <c:pt idx="0">
                  <c:v>Rango de Edad</c:v>
                </c:pt>
                <c:pt idx="1">
                  <c:v>De 18 a 27 años</c:v>
                </c:pt>
                <c:pt idx="2">
                  <c:v>De 28 a 37 años</c:v>
                </c:pt>
                <c:pt idx="3">
                  <c:v>De 38 a 47 años</c:v>
                </c:pt>
                <c:pt idx="4">
                  <c:v>De 48 a 57 años</c:v>
                </c:pt>
                <c:pt idx="5">
                  <c:v>De 58 a 67 años</c:v>
                </c:pt>
              </c:strCache>
            </c:strRef>
          </c:cat>
          <c:val>
            <c:numRef>
              <c:f>a!$Q$30:$Q$35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A3-4F75-88C4-BC35C93452E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53"/>
        <c:shape val="box"/>
        <c:axId val="1482188527"/>
        <c:axId val="1482163567"/>
        <c:axId val="0"/>
      </c:bar3DChart>
      <c:catAx>
        <c:axId val="148218852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482163567"/>
        <c:crosses val="autoZero"/>
        <c:auto val="1"/>
        <c:lblAlgn val="ctr"/>
        <c:lblOffset val="100"/>
        <c:noMultiLvlLbl val="0"/>
      </c:catAx>
      <c:valAx>
        <c:axId val="1482163567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482188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6350" cap="flat" cmpd="sng" algn="ctr">
      <a:noFill/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a!$T$28</c:f>
              <c:strCache>
                <c:ptCount val="1"/>
                <c:pt idx="0">
                  <c:v>Capacitados por Sexo</c:v>
                </c:pt>
              </c:strCache>
            </c:strRef>
          </c:tx>
          <c:dPt>
            <c:idx val="0"/>
            <c:bubble3D val="0"/>
            <c:explosion val="47"/>
            <c:spPr>
              <a:solidFill>
                <a:srgbClr val="FF66CC"/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0E3-4C6E-9F1A-11C6F1C58436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accent2"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0E3-4C6E-9F1A-11C6F1C58436}"/>
              </c:ext>
            </c:extLst>
          </c:dPt>
          <c:dLbls>
            <c:dLbl>
              <c:idx val="0"/>
              <c:layout>
                <c:manualLayout>
                  <c:x val="0.16228959086951622"/>
                  <c:y val="0.1104042952441663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rgbClr val="FF66CC"/>
                        </a:solidFill>
                        <a:effectLst/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fld id="{A3768747-A0D7-479C-8B59-943817FB5E40}" type="CATEGORYNAME">
                      <a:rPr lang="en-US" sz="1100" b="0">
                        <a:solidFill>
                          <a:srgbClr val="FF66CC"/>
                        </a:solidFill>
                      </a:rPr>
                      <a:pPr>
                        <a:defRPr sz="1100">
                          <a:solidFill>
                            <a:srgbClr val="FF66CC"/>
                          </a:solidFill>
                        </a:defRPr>
                      </a:pPr>
                      <a:t>[NOMBRE DE CATEGORÍA]</a:t>
                    </a:fld>
                    <a:r>
                      <a:rPr lang="en-US" sz="1100" b="0" baseline="0">
                        <a:solidFill>
                          <a:srgbClr val="FF66CC"/>
                        </a:solidFill>
                      </a:rPr>
                      <a:t>
</a:t>
                    </a:r>
                    <a:fld id="{E9D3B089-1DFA-4B37-8A6A-E321164B2F8D}" type="PERCENTAGE">
                      <a:rPr lang="en-US" sz="1100" b="1" baseline="0">
                        <a:solidFill>
                          <a:srgbClr val="FF66CC"/>
                        </a:solidFill>
                      </a:rPr>
                      <a:pPr>
                        <a:defRPr sz="1100">
                          <a:solidFill>
                            <a:srgbClr val="FF66CC"/>
                          </a:solidFill>
                        </a:defRPr>
                      </a:pPr>
                      <a:t>[PORCENTAJE]</a:t>
                    </a:fld>
                    <a:endParaRPr lang="en-US" sz="1100" b="0" baseline="0">
                      <a:solidFill>
                        <a:srgbClr val="FF66CC"/>
                      </a:solidFill>
                    </a:endParaRPr>
                  </a:p>
                </c:rich>
              </c:tx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rgbClr val="FF66CC"/>
                      </a:solidFill>
                      <a:effectLst/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0E3-4C6E-9F1A-11C6F1C58436}"/>
                </c:ext>
              </c:extLst>
            </c:dLbl>
            <c:dLbl>
              <c:idx val="1"/>
              <c:layout>
                <c:manualLayout>
                  <c:x val="-0.22474395533747807"/>
                  <c:y val="-0.51004623851893094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chemeClr val="accent1">
                            <a:lumMod val="75000"/>
                          </a:schemeClr>
                        </a:solidFill>
                        <a:effectLst/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fld id="{74D2F116-A0AC-4A7C-8DBE-09E72E724F80}" type="CATEGORYNAME">
                      <a:rPr lang="en-US" sz="1100" b="0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pPr>
                        <a:defRPr sz="1100">
                          <a:solidFill>
                            <a:schemeClr val="accent1">
                              <a:lumMod val="75000"/>
                            </a:schemeClr>
                          </a:solidFill>
                        </a:defRPr>
                      </a:pPr>
                      <a:t>[NOMBRE DE CATEGORÍA]</a:t>
                    </a:fld>
                    <a:r>
                      <a:rPr lang="en-US" sz="1100" b="0" baseline="0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t>
</a:t>
                    </a:r>
                    <a:fld id="{2089E20F-0680-4760-BBDB-B7B314CAE98E}" type="PERCENTAGE">
                      <a:rPr lang="en-US" sz="1100" b="1" baseline="0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pPr>
                        <a:defRPr sz="1100">
                          <a:solidFill>
                            <a:schemeClr val="accent1">
                              <a:lumMod val="75000"/>
                            </a:schemeClr>
                          </a:solidFill>
                        </a:defRPr>
                      </a:pPr>
                      <a:t>[PORCENTAJE]</a:t>
                    </a:fld>
                    <a:endParaRPr lang="en-US" sz="1100" b="0" baseline="0">
                      <a:solidFill>
                        <a:schemeClr val="accent1">
                          <a:lumMod val="75000"/>
                        </a:schemeClr>
                      </a:solidFill>
                    </a:endParaRPr>
                  </a:p>
                </c:rich>
              </c:tx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/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accent1">
                          <a:lumMod val="75000"/>
                        </a:schemeClr>
                      </a:solidFill>
                      <a:effectLst/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0E3-4C6E-9F1A-11C6F1C58436}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4472C4"/>
                </a:solidFill>
                <a:round/>
              </a:ln>
              <a:effectLst>
                <a:outerShdw blurRad="50800" dist="38100" dir="2700000" algn="tl" rotWithShape="0">
                  <a:srgbClr val="4472C4">
                    <a:lumMod val="75000"/>
                    <a:alpha val="40000"/>
                  </a:srgb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accent1"/>
                    </a:solidFill>
                    <a:effectLst/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a!$U$30:$U$31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a!$V$30:$V$31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DC-4B11-95F3-8A1EA4858A2A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367109</xdr:colOff>
      <xdr:row>27</xdr:row>
      <xdr:rowOff>39687</xdr:rowOff>
    </xdr:from>
    <xdr:to>
      <xdr:col>12</xdr:col>
      <xdr:colOff>198437</xdr:colOff>
      <xdr:row>51</xdr:row>
      <xdr:rowOff>109140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1E6A248-6075-F88F-641B-E99BAEC4E7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17815</xdr:colOff>
      <xdr:row>0</xdr:row>
      <xdr:rowOff>0</xdr:rowOff>
    </xdr:from>
    <xdr:to>
      <xdr:col>8</xdr:col>
      <xdr:colOff>436563</xdr:colOff>
      <xdr:row>8</xdr:row>
      <xdr:rowOff>83129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01E8445-161D-1184-0A37-0186D89DE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4221" y="0"/>
          <a:ext cx="2432889" cy="18162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2340964</xdr:colOff>
      <xdr:row>19</xdr:row>
      <xdr:rowOff>106070</xdr:rowOff>
    </xdr:from>
    <xdr:to>
      <xdr:col>11</xdr:col>
      <xdr:colOff>91923</xdr:colOff>
      <xdr:row>34</xdr:row>
      <xdr:rowOff>134849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CED2CB3-7C76-90AD-56E1-97FAC74017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56616</xdr:colOff>
      <xdr:row>36</xdr:row>
      <xdr:rowOff>118629</xdr:rowOff>
    </xdr:from>
    <xdr:to>
      <xdr:col>17</xdr:col>
      <xdr:colOff>270663</xdr:colOff>
      <xdr:row>53</xdr:row>
      <xdr:rowOff>14629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AF92443-FD7C-A462-81C1-F1FA4AD356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3111</xdr:colOff>
      <xdr:row>35</xdr:row>
      <xdr:rowOff>154242</xdr:rowOff>
    </xdr:from>
    <xdr:to>
      <xdr:col>23</xdr:col>
      <xdr:colOff>709574</xdr:colOff>
      <xdr:row>52</xdr:row>
      <xdr:rowOff>43891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26F9E3F-92BF-CBA5-B024-F5495EBE20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170826</xdr:colOff>
      <xdr:row>0</xdr:row>
      <xdr:rowOff>0</xdr:rowOff>
    </xdr:from>
    <xdr:to>
      <xdr:col>12</xdr:col>
      <xdr:colOff>1333500</xdr:colOff>
      <xdr:row>8</xdr:row>
      <xdr:rowOff>161755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B2D9837-15FE-B4BF-DD53-F6D1B68CE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5476" y="0"/>
          <a:ext cx="2258049" cy="168575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0E325-1340-439E-9984-45FAB83488C3}">
  <sheetPr>
    <tabColor rgb="FF92D050"/>
  </sheetPr>
  <dimension ref="B1:Q13"/>
  <sheetViews>
    <sheetView workbookViewId="0">
      <selection activeCell="A13" sqref="A1:XFD13"/>
    </sheetView>
  </sheetViews>
  <sheetFormatPr baseColWidth="10" defaultColWidth="11.140625" defaultRowHeight="15" x14ac:dyDescent="0.25"/>
  <cols>
    <col min="1" max="1" width="11.140625" style="1"/>
    <col min="2" max="2" width="3.5703125" style="1" bestFit="1" customWidth="1"/>
    <col min="3" max="3" width="33.5703125" style="1" customWidth="1"/>
    <col min="4" max="4" width="8.85546875" style="1" customWidth="1"/>
    <col min="5" max="5" width="9.5703125" style="1" bestFit="1" customWidth="1"/>
    <col min="6" max="6" width="12.42578125" style="1" customWidth="1"/>
    <col min="7" max="7" width="32.7109375" style="1" customWidth="1"/>
    <col min="8" max="8" width="23.42578125" style="1" customWidth="1"/>
    <col min="9" max="9" width="11.140625" style="1"/>
    <col min="10" max="10" width="3.7109375" style="1" bestFit="1" customWidth="1"/>
    <col min="11" max="11" width="30.85546875" style="1" customWidth="1"/>
    <col min="12" max="12" width="7.5703125" style="1" bestFit="1" customWidth="1"/>
    <col min="13" max="21" width="11.140625" style="1"/>
    <col min="22" max="22" width="3.85546875" style="1" bestFit="1" customWidth="1"/>
    <col min="23" max="23" width="14.140625" style="1" bestFit="1" customWidth="1"/>
    <col min="24" max="16384" width="11.140625" style="1"/>
  </cols>
  <sheetData>
    <row r="1" spans="2:17" s="78" customFormat="1" x14ac:dyDescent="0.25">
      <c r="B1" s="91" t="s">
        <v>0</v>
      </c>
      <c r="C1" s="91" t="s">
        <v>1</v>
      </c>
      <c r="D1" s="91" t="s">
        <v>2</v>
      </c>
      <c r="E1" s="91" t="s">
        <v>3</v>
      </c>
      <c r="F1" s="91" t="s">
        <v>4</v>
      </c>
      <c r="G1" s="91" t="s">
        <v>5</v>
      </c>
      <c r="H1" s="91" t="s">
        <v>6</v>
      </c>
    </row>
    <row r="2" spans="2:17" s="78" customFormat="1" ht="15.75" x14ac:dyDescent="0.25">
      <c r="C2" s="93"/>
      <c r="J2" s="81" t="s">
        <v>13</v>
      </c>
      <c r="K2" s="81"/>
      <c r="L2" s="81"/>
      <c r="O2" s="81" t="s">
        <v>14</v>
      </c>
      <c r="P2" s="81"/>
      <c r="Q2" s="81"/>
    </row>
    <row r="3" spans="2:17" s="78" customFormat="1" x14ac:dyDescent="0.25">
      <c r="C3" s="93"/>
      <c r="J3" s="80" t="s">
        <v>0</v>
      </c>
      <c r="K3" s="80" t="s">
        <v>20</v>
      </c>
      <c r="L3" s="80" t="s">
        <v>21</v>
      </c>
      <c r="O3" s="80" t="s">
        <v>0</v>
      </c>
      <c r="P3" s="80" t="s">
        <v>3</v>
      </c>
      <c r="Q3" s="80" t="s">
        <v>21</v>
      </c>
    </row>
    <row r="4" spans="2:17" s="78" customFormat="1" ht="15.75" x14ac:dyDescent="0.25">
      <c r="B4" s="78" t="str">
        <f t="shared" ref="B4:B7" si="0">IFERROR((IF(C4&lt;&gt;"",B3+1,"")),"Empezar en la anterior")</f>
        <v/>
      </c>
      <c r="C4" s="93"/>
      <c r="J4" s="94">
        <v>1</v>
      </c>
      <c r="K4" s="78" t="s">
        <v>7</v>
      </c>
      <c r="L4" s="80">
        <f>COUNTIF(C2:C10,K4)</f>
        <v>0</v>
      </c>
      <c r="O4" s="79">
        <v>1</v>
      </c>
      <c r="P4" s="78" t="s">
        <v>17</v>
      </c>
      <c r="Q4" s="80">
        <f>COUNTIF(E2:E9,P4)</f>
        <v>0</v>
      </c>
    </row>
    <row r="5" spans="2:17" s="78" customFormat="1" ht="15.75" x14ac:dyDescent="0.25">
      <c r="B5" s="78" t="str">
        <f t="shared" si="0"/>
        <v/>
      </c>
      <c r="C5" s="93"/>
      <c r="J5" s="94">
        <v>2</v>
      </c>
      <c r="K5" s="78" t="s">
        <v>15</v>
      </c>
      <c r="L5" s="80">
        <f>COUNTIF(C3:C10,K5)</f>
        <v>0</v>
      </c>
      <c r="O5" s="79">
        <v>2</v>
      </c>
      <c r="P5" s="78" t="s">
        <v>9</v>
      </c>
      <c r="Q5" s="80">
        <f>COUNTIF(E3:E10,P5)</f>
        <v>0</v>
      </c>
    </row>
    <row r="6" spans="2:17" s="78" customFormat="1" ht="15.75" x14ac:dyDescent="0.25">
      <c r="B6" s="78" t="str">
        <f t="shared" si="0"/>
        <v/>
      </c>
      <c r="C6" s="93"/>
      <c r="J6" s="94">
        <v>3</v>
      </c>
      <c r="K6" s="78" t="s">
        <v>22</v>
      </c>
      <c r="L6" s="80">
        <f>COUNTIF(C4:C10,K6)</f>
        <v>0</v>
      </c>
      <c r="O6" s="89" t="s">
        <v>23</v>
      </c>
      <c r="P6" s="89"/>
      <c r="Q6" s="86">
        <f>SUM(Q4:Q5)</f>
        <v>0</v>
      </c>
    </row>
    <row r="7" spans="2:17" s="78" customFormat="1" ht="15.75" x14ac:dyDescent="0.25">
      <c r="B7" s="78" t="str">
        <f t="shared" si="0"/>
        <v/>
      </c>
      <c r="C7" s="93"/>
      <c r="J7" s="94">
        <v>4</v>
      </c>
      <c r="K7" s="78" t="s">
        <v>24</v>
      </c>
      <c r="L7" s="80">
        <f>COUNTIF(C5:C10,K7)</f>
        <v>0</v>
      </c>
    </row>
    <row r="8" spans="2:17" s="78" customFormat="1" ht="15.75" x14ac:dyDescent="0.25">
      <c r="B8" s="78" t="str">
        <f>IFERROR((IF(C9&lt;&gt;"",B7+1,"")),"Empezar en la anterior")</f>
        <v/>
      </c>
      <c r="C8" s="93"/>
      <c r="J8" s="94">
        <v>5</v>
      </c>
      <c r="K8" s="78" t="s">
        <v>25</v>
      </c>
      <c r="L8" s="80">
        <f>COUNTIF(C6:C10,K8)</f>
        <v>0</v>
      </c>
    </row>
    <row r="9" spans="2:17" s="78" customFormat="1" ht="15.75" x14ac:dyDescent="0.25">
      <c r="C9" s="93"/>
      <c r="J9" s="89" t="s">
        <v>23</v>
      </c>
      <c r="K9" s="89"/>
      <c r="L9" s="86">
        <f>SUM(L4:L8)</f>
        <v>0</v>
      </c>
    </row>
    <row r="10" spans="2:17" s="78" customFormat="1" x14ac:dyDescent="0.25">
      <c r="C10" s="93"/>
    </row>
    <row r="11" spans="2:17" s="78" customFormat="1" x14ac:dyDescent="0.25"/>
    <row r="12" spans="2:17" s="78" customFormat="1" x14ac:dyDescent="0.25"/>
    <row r="13" spans="2:17" s="78" customFormat="1" x14ac:dyDescent="0.25"/>
  </sheetData>
  <mergeCells count="4">
    <mergeCell ref="O2:Q2"/>
    <mergeCell ref="O6:P6"/>
    <mergeCell ref="J2:L2"/>
    <mergeCell ref="J9:K9"/>
  </mergeCells>
  <phoneticPr fontId="12" type="noConversion"/>
  <dataValidations count="2">
    <dataValidation type="list" allowBlank="1" showInputMessage="1" showErrorMessage="1" sqref="E2:E10" xr:uid="{6E1F6E95-6A6B-4D70-B62C-30627B891808}">
      <formula1>"Masculino,Femenino"</formula1>
    </dataValidation>
    <dataValidation type="list" allowBlank="1" showInputMessage="1" showErrorMessage="1" sqref="C2:C10" xr:uid="{02C153A7-1530-4980-982B-1870479A3F18}">
      <formula1>$K$4:$K$8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A5F0530-2281-4CA5-B87C-877D660F5666}">
          <x14:formula1>
            <xm:f>Listas!$B$2:$B$7</xm:f>
          </x14:formula1>
          <xm:sqref>F2:F10</xm:sqref>
        </x14:dataValidation>
        <x14:dataValidation type="list" allowBlank="1" showInputMessage="1" showErrorMessage="1" xr:uid="{C59172B0-E4AE-47A1-BB2D-9311542D704A}">
          <x14:formula1>
            <xm:f>Listas!$E$2:$E$6</xm:f>
          </x14:formula1>
          <xm:sqref>D2:D10</xm:sqref>
        </x14:dataValidation>
        <x14:dataValidation type="list" allowBlank="1" showInputMessage="1" showErrorMessage="1" xr:uid="{53F6735B-4426-4D95-9480-F8F457625681}">
          <x14:formula1>
            <xm:f>Listas!$D$2:$D$7</xm:f>
          </x14:formula1>
          <xm:sqref>H2:H10</xm:sqref>
        </x14:dataValidation>
        <x14:dataValidation type="list" allowBlank="1" showInputMessage="1" showErrorMessage="1" xr:uid="{4C41AAE2-EA25-4488-AEEC-F75FEE323365}">
          <x14:formula1>
            <xm:f>Listas!$C$2:$C$9</xm:f>
          </x14:formula1>
          <xm:sqref>G2:G10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C54B8-0C76-43B8-B758-F51298D764C4}">
  <dimension ref="F4:K21"/>
  <sheetViews>
    <sheetView workbookViewId="0">
      <selection activeCell="I27" sqref="I27"/>
    </sheetView>
  </sheetViews>
  <sheetFormatPr baseColWidth="10" defaultColWidth="8.85546875" defaultRowHeight="15" x14ac:dyDescent="0.25"/>
  <cols>
    <col min="6" max="6" width="2.85546875" bestFit="1" customWidth="1"/>
    <col min="7" max="7" width="30.85546875" bestFit="1" customWidth="1"/>
    <col min="8" max="8" width="6.85546875" bestFit="1" customWidth="1"/>
    <col min="9" max="9" width="12.140625" bestFit="1" customWidth="1"/>
    <col min="10" max="11" width="5" bestFit="1" customWidth="1"/>
  </cols>
  <sheetData>
    <row r="4" spans="6:11" x14ac:dyDescent="0.25">
      <c r="F4" t="s">
        <v>32</v>
      </c>
      <c r="G4" t="s">
        <v>33</v>
      </c>
      <c r="H4" t="s">
        <v>34</v>
      </c>
      <c r="I4" t="s">
        <v>35</v>
      </c>
      <c r="J4" t="s">
        <v>3</v>
      </c>
      <c r="K4" t="s">
        <v>4</v>
      </c>
    </row>
    <row r="5" spans="6:11" x14ac:dyDescent="0.25">
      <c r="F5">
        <v>14</v>
      </c>
      <c r="G5" t="s">
        <v>36</v>
      </c>
      <c r="I5" t="s">
        <v>37</v>
      </c>
      <c r="J5" t="s">
        <v>38</v>
      </c>
      <c r="K5">
        <v>23</v>
      </c>
    </row>
    <row r="6" spans="6:11" x14ac:dyDescent="0.25">
      <c r="F6">
        <v>11</v>
      </c>
      <c r="G6" t="s">
        <v>39</v>
      </c>
      <c r="I6" t="s">
        <v>40</v>
      </c>
      <c r="J6" t="s">
        <v>38</v>
      </c>
      <c r="K6">
        <v>32</v>
      </c>
    </row>
    <row r="7" spans="6:11" x14ac:dyDescent="0.25">
      <c r="F7">
        <v>1</v>
      </c>
      <c r="G7" t="s">
        <v>41</v>
      </c>
      <c r="I7" t="s">
        <v>42</v>
      </c>
      <c r="J7" t="s">
        <v>38</v>
      </c>
      <c r="K7">
        <v>38</v>
      </c>
    </row>
    <row r="8" spans="6:11" x14ac:dyDescent="0.25">
      <c r="F8">
        <v>12</v>
      </c>
      <c r="G8" t="s">
        <v>43</v>
      </c>
      <c r="I8" t="s">
        <v>44</v>
      </c>
      <c r="J8" t="s">
        <v>38</v>
      </c>
      <c r="K8">
        <v>43</v>
      </c>
    </row>
    <row r="9" spans="6:11" x14ac:dyDescent="0.25">
      <c r="F9">
        <v>15</v>
      </c>
      <c r="G9" t="s">
        <v>43</v>
      </c>
      <c r="I9" t="s">
        <v>44</v>
      </c>
      <c r="J9" t="s">
        <v>38</v>
      </c>
      <c r="K9">
        <v>43</v>
      </c>
    </row>
    <row r="10" spans="6:11" x14ac:dyDescent="0.25">
      <c r="F10">
        <v>10</v>
      </c>
      <c r="G10" t="s">
        <v>45</v>
      </c>
      <c r="I10" t="s">
        <v>46</v>
      </c>
      <c r="J10" t="s">
        <v>47</v>
      </c>
      <c r="K10">
        <v>46</v>
      </c>
    </row>
    <row r="11" spans="6:11" x14ac:dyDescent="0.25">
      <c r="F11">
        <v>4</v>
      </c>
      <c r="G11" t="s">
        <v>48</v>
      </c>
      <c r="I11" t="s">
        <v>49</v>
      </c>
      <c r="J11" t="s">
        <v>38</v>
      </c>
      <c r="K11">
        <v>48</v>
      </c>
    </row>
    <row r="12" spans="6:11" x14ac:dyDescent="0.25">
      <c r="F12">
        <v>7</v>
      </c>
      <c r="G12" t="s">
        <v>50</v>
      </c>
      <c r="I12" t="s">
        <v>51</v>
      </c>
      <c r="J12" t="s">
        <v>38</v>
      </c>
      <c r="K12">
        <v>49</v>
      </c>
    </row>
    <row r="13" spans="6:11" x14ac:dyDescent="0.25">
      <c r="F13">
        <v>5</v>
      </c>
      <c r="G13" t="s">
        <v>52</v>
      </c>
      <c r="I13" t="s">
        <v>53</v>
      </c>
      <c r="J13" t="s">
        <v>38</v>
      </c>
      <c r="K13">
        <v>57</v>
      </c>
    </row>
    <row r="14" spans="6:11" x14ac:dyDescent="0.25">
      <c r="F14">
        <v>9</v>
      </c>
      <c r="G14" t="s">
        <v>54</v>
      </c>
      <c r="I14" t="s">
        <v>55</v>
      </c>
      <c r="J14" t="s">
        <v>38</v>
      </c>
      <c r="K14">
        <v>58</v>
      </c>
    </row>
    <row r="15" spans="6:11" x14ac:dyDescent="0.25">
      <c r="F15">
        <v>18</v>
      </c>
      <c r="G15" t="s">
        <v>56</v>
      </c>
      <c r="I15" t="s">
        <v>57</v>
      </c>
      <c r="J15" t="s">
        <v>38</v>
      </c>
      <c r="K15">
        <v>58</v>
      </c>
    </row>
    <row r="16" spans="6:11" x14ac:dyDescent="0.25">
      <c r="F16">
        <v>17</v>
      </c>
      <c r="G16" t="s">
        <v>58</v>
      </c>
      <c r="I16" t="s">
        <v>59</v>
      </c>
      <c r="J16" t="s">
        <v>38</v>
      </c>
      <c r="K16">
        <v>59</v>
      </c>
    </row>
    <row r="17" spans="6:11" x14ac:dyDescent="0.25">
      <c r="F17">
        <v>16</v>
      </c>
      <c r="G17" t="s">
        <v>60</v>
      </c>
      <c r="I17" t="s">
        <v>61</v>
      </c>
      <c r="J17" t="s">
        <v>38</v>
      </c>
      <c r="K17">
        <v>63</v>
      </c>
    </row>
    <row r="18" spans="6:11" x14ac:dyDescent="0.25">
      <c r="F18">
        <v>2</v>
      </c>
      <c r="G18" t="s">
        <v>62</v>
      </c>
      <c r="I18" t="s">
        <v>63</v>
      </c>
      <c r="J18" t="s">
        <v>38</v>
      </c>
      <c r="K18">
        <v>64</v>
      </c>
    </row>
    <row r="19" spans="6:11" x14ac:dyDescent="0.25">
      <c r="F19">
        <v>13</v>
      </c>
      <c r="G19" t="s">
        <v>60</v>
      </c>
      <c r="I19" t="s">
        <v>61</v>
      </c>
      <c r="J19" t="s">
        <v>38</v>
      </c>
      <c r="K19">
        <v>65</v>
      </c>
    </row>
    <row r="20" spans="6:11" x14ac:dyDescent="0.25">
      <c r="F20">
        <v>3</v>
      </c>
      <c r="G20" t="s">
        <v>64</v>
      </c>
      <c r="I20" t="s">
        <v>65</v>
      </c>
      <c r="J20" t="s">
        <v>38</v>
      </c>
      <c r="K20">
        <v>67</v>
      </c>
    </row>
    <row r="21" spans="6:11" x14ac:dyDescent="0.25">
      <c r="F21">
        <v>8</v>
      </c>
      <c r="G21" t="s">
        <v>66</v>
      </c>
      <c r="I21" t="s">
        <v>67</v>
      </c>
      <c r="J21" t="s">
        <v>38</v>
      </c>
      <c r="K21">
        <v>70</v>
      </c>
    </row>
  </sheetData>
  <autoFilter ref="F4:K21" xr:uid="{C6CC54B8-0C76-43B8-B758-F51298D764C4}">
    <sortState xmlns:xlrd2="http://schemas.microsoft.com/office/spreadsheetml/2017/richdata2" ref="F5:K21">
      <sortCondition ref="K4:K2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2D104-1A7B-440D-9B1D-C8B3E274372E}">
  <sheetPr>
    <tabColor rgb="FFFFC000"/>
  </sheetPr>
  <dimension ref="A6:K43"/>
  <sheetViews>
    <sheetView topLeftCell="A20" zoomScale="96" zoomScaleNormal="96" workbookViewId="0">
      <selection activeCell="I23" sqref="I23:K23"/>
    </sheetView>
  </sheetViews>
  <sheetFormatPr baseColWidth="10" defaultColWidth="11.140625" defaultRowHeight="15" x14ac:dyDescent="0.25"/>
  <cols>
    <col min="1" max="1" width="4.28515625" style="1" bestFit="1" customWidth="1"/>
    <col min="2" max="2" width="21.28515625" style="1" customWidth="1"/>
    <col min="3" max="3" width="21.42578125" style="1" customWidth="1"/>
    <col min="4" max="4" width="17" style="1" bestFit="1" customWidth="1"/>
    <col min="5" max="5" width="5.7109375" style="1" bestFit="1" customWidth="1"/>
    <col min="6" max="6" width="7.85546875" style="1" bestFit="1" customWidth="1"/>
    <col min="7" max="7" width="12.5703125" style="1" customWidth="1"/>
    <col min="8" max="8" width="4.140625" style="1" bestFit="1" customWidth="1"/>
    <col min="9" max="9" width="26" style="1" customWidth="1"/>
    <col min="10" max="10" width="26" style="12" customWidth="1"/>
    <col min="11" max="11" width="26" style="1" customWidth="1"/>
    <col min="12" max="12" width="12.7109375" style="1" customWidth="1"/>
    <col min="13" max="16384" width="11.140625" style="1"/>
  </cols>
  <sheetData>
    <row r="6" spans="1:11" ht="31.5" customHeight="1" x14ac:dyDescent="0.25">
      <c r="B6" s="52"/>
      <c r="C6" s="52"/>
    </row>
    <row r="7" spans="1:11" ht="15.75" x14ac:dyDescent="0.25">
      <c r="B7" s="52"/>
      <c r="C7" s="52"/>
    </row>
    <row r="8" spans="1:11" ht="15.75" x14ac:dyDescent="0.25">
      <c r="B8" s="33"/>
      <c r="C8" s="33"/>
    </row>
    <row r="9" spans="1:11" ht="15.75" x14ac:dyDescent="0.25">
      <c r="B9" s="52" t="s">
        <v>68</v>
      </c>
      <c r="C9" s="52"/>
      <c r="D9" s="29"/>
      <c r="E9" s="29"/>
      <c r="F9" s="29"/>
    </row>
    <row r="11" spans="1:11" ht="15.75" x14ac:dyDescent="0.25">
      <c r="A11" s="44" t="s">
        <v>0</v>
      </c>
      <c r="B11" s="44" t="s">
        <v>69</v>
      </c>
      <c r="C11" s="44" t="s">
        <v>70</v>
      </c>
      <c r="D11" s="46" t="s">
        <v>71</v>
      </c>
      <c r="E11" s="47"/>
      <c r="F11" s="48"/>
      <c r="H11" s="49" t="s">
        <v>72</v>
      </c>
      <c r="I11" s="50"/>
      <c r="J11" s="51"/>
      <c r="K11" s="19"/>
    </row>
    <row r="12" spans="1:11" x14ac:dyDescent="0.25">
      <c r="A12" s="45"/>
      <c r="B12" s="45"/>
      <c r="C12" s="45"/>
      <c r="D12" s="5" t="s">
        <v>3</v>
      </c>
      <c r="E12" s="5" t="s">
        <v>4</v>
      </c>
      <c r="F12" s="5" t="s">
        <v>73</v>
      </c>
      <c r="H12" s="11" t="s">
        <v>0</v>
      </c>
      <c r="I12" s="16" t="s">
        <v>70</v>
      </c>
      <c r="J12" s="18" t="s">
        <v>74</v>
      </c>
      <c r="K12" s="17" t="s">
        <v>75</v>
      </c>
    </row>
    <row r="13" spans="1:11" ht="15.75" x14ac:dyDescent="0.25">
      <c r="A13" s="9"/>
      <c r="B13" s="3"/>
      <c r="C13" s="3"/>
      <c r="D13" s="3"/>
      <c r="E13" s="3"/>
      <c r="F13" s="3"/>
      <c r="H13" s="32"/>
      <c r="I13" s="3"/>
      <c r="J13" s="35"/>
      <c r="K13" s="14"/>
    </row>
    <row r="14" spans="1:11" ht="15.75" x14ac:dyDescent="0.25">
      <c r="A14" s="9"/>
      <c r="B14" s="3"/>
      <c r="C14" s="3"/>
      <c r="D14" s="3"/>
      <c r="E14" s="3"/>
      <c r="F14" s="3"/>
      <c r="H14" s="32"/>
      <c r="I14" s="3"/>
      <c r="J14" s="36"/>
      <c r="K14" s="14"/>
    </row>
    <row r="15" spans="1:11" ht="15.75" x14ac:dyDescent="0.25">
      <c r="A15" s="9"/>
      <c r="B15" s="3"/>
      <c r="C15" s="3"/>
      <c r="D15" s="3"/>
      <c r="E15" s="3"/>
      <c r="F15" s="3"/>
      <c r="H15" s="32"/>
      <c r="I15" s="3"/>
      <c r="J15" s="36"/>
      <c r="K15" s="14"/>
    </row>
    <row r="16" spans="1:11" ht="15.75" x14ac:dyDescent="0.25">
      <c r="A16" s="9"/>
      <c r="B16" s="3"/>
      <c r="C16" s="3"/>
      <c r="D16" s="3"/>
      <c r="E16" s="3"/>
      <c r="F16" s="3"/>
      <c r="H16" s="32"/>
      <c r="I16" s="3"/>
      <c r="J16" s="36"/>
      <c r="K16" s="14"/>
    </row>
    <row r="17" spans="1:11" ht="15.75" x14ac:dyDescent="0.25">
      <c r="A17" s="9"/>
      <c r="B17" s="3"/>
      <c r="C17" s="3"/>
      <c r="D17" s="3"/>
      <c r="E17" s="3"/>
      <c r="F17" s="3"/>
      <c r="H17" s="32"/>
      <c r="I17" s="3"/>
      <c r="J17" s="36"/>
      <c r="K17" s="14"/>
    </row>
    <row r="18" spans="1:11" ht="15.75" x14ac:dyDescent="0.25">
      <c r="A18" s="9"/>
      <c r="B18" s="3"/>
      <c r="C18" s="3"/>
      <c r="D18" s="3"/>
      <c r="E18" s="3"/>
      <c r="F18" s="3"/>
      <c r="H18" s="32"/>
      <c r="I18" s="3"/>
      <c r="J18" s="36"/>
      <c r="K18" s="14"/>
    </row>
    <row r="19" spans="1:11" x14ac:dyDescent="0.25">
      <c r="H19" s="32"/>
      <c r="I19" s="3"/>
      <c r="J19" s="36"/>
      <c r="K19" s="14"/>
    </row>
    <row r="20" spans="1:11" ht="15.75" x14ac:dyDescent="0.25">
      <c r="A20" s="9"/>
      <c r="B20" s="3"/>
      <c r="C20" s="3"/>
      <c r="D20" s="3"/>
      <c r="E20" s="3"/>
      <c r="F20" s="3"/>
      <c r="H20" s="32"/>
      <c r="I20" s="3"/>
      <c r="J20" s="36"/>
      <c r="K20" s="14"/>
    </row>
    <row r="21" spans="1:11" ht="15.75" x14ac:dyDescent="0.25">
      <c r="A21" s="9"/>
      <c r="B21" s="3"/>
      <c r="C21" s="3"/>
      <c r="D21" s="3"/>
      <c r="E21" s="3"/>
      <c r="F21" s="3"/>
      <c r="H21" s="32"/>
      <c r="I21" s="3"/>
      <c r="J21" s="36"/>
      <c r="K21" s="14"/>
    </row>
    <row r="22" spans="1:11" ht="15.75" x14ac:dyDescent="0.25">
      <c r="A22" s="9"/>
      <c r="B22" s="3"/>
      <c r="C22" s="3"/>
      <c r="D22" s="3"/>
      <c r="E22" s="3"/>
      <c r="F22" s="3"/>
      <c r="H22" s="32"/>
      <c r="I22" s="3"/>
      <c r="J22" s="36"/>
      <c r="K22" s="14"/>
    </row>
    <row r="23" spans="1:11" ht="15.75" x14ac:dyDescent="0.25">
      <c r="A23" s="9"/>
      <c r="B23" s="3"/>
      <c r="C23" s="3"/>
      <c r="D23" s="3"/>
      <c r="E23" s="3"/>
      <c r="F23" s="3"/>
      <c r="H23" s="32">
        <v>11</v>
      </c>
      <c r="I23" s="3"/>
      <c r="J23" s="36"/>
      <c r="K23" s="14"/>
    </row>
    <row r="24" spans="1:11" ht="15.75" x14ac:dyDescent="0.25">
      <c r="A24" s="9"/>
      <c r="B24" s="3"/>
      <c r="C24" s="3"/>
      <c r="D24" s="3"/>
      <c r="E24" s="3"/>
      <c r="F24" s="3"/>
      <c r="H24" s="42" t="s">
        <v>23</v>
      </c>
      <c r="I24" s="43"/>
      <c r="J24" s="30">
        <f>SUM(J13:J23)</f>
        <v>0</v>
      </c>
      <c r="K24" s="31">
        <f>+SUM(K13:K23)</f>
        <v>0</v>
      </c>
    </row>
    <row r="25" spans="1:11" ht="15.75" x14ac:dyDescent="0.25">
      <c r="A25" s="9"/>
      <c r="B25" s="3"/>
      <c r="C25" s="3"/>
      <c r="D25" s="3"/>
      <c r="E25" s="3"/>
      <c r="F25" s="3"/>
    </row>
    <row r="26" spans="1:11" ht="15.75" x14ac:dyDescent="0.25">
      <c r="A26" s="9"/>
      <c r="B26" s="3"/>
      <c r="C26" s="3"/>
      <c r="D26" s="3"/>
      <c r="E26" s="3"/>
      <c r="F26" s="3"/>
    </row>
    <row r="27" spans="1:11" ht="15.75" x14ac:dyDescent="0.25">
      <c r="A27" s="9"/>
      <c r="B27" s="3"/>
      <c r="C27" s="3"/>
      <c r="D27" s="3"/>
      <c r="E27" s="3"/>
      <c r="F27" s="3"/>
    </row>
    <row r="28" spans="1:11" ht="5.0999999999999996" customHeight="1" x14ac:dyDescent="0.25">
      <c r="A28" s="39"/>
      <c r="B28" s="40"/>
      <c r="C28" s="40"/>
      <c r="D28" s="40"/>
      <c r="E28" s="40"/>
      <c r="F28" s="41"/>
    </row>
    <row r="29" spans="1:11" ht="5.0999999999999996" customHeight="1" x14ac:dyDescent="0.25">
      <c r="A29" s="34"/>
      <c r="B29" s="34"/>
      <c r="C29" s="34"/>
      <c r="D29" s="34"/>
      <c r="E29" s="34"/>
      <c r="F29" s="34"/>
    </row>
    <row r="36" spans="6:10" x14ac:dyDescent="0.25">
      <c r="F36" s="12"/>
      <c r="J36" s="1"/>
    </row>
    <row r="37" spans="6:10" x14ac:dyDescent="0.25">
      <c r="F37" s="12"/>
      <c r="J37" s="1"/>
    </row>
    <row r="38" spans="6:10" x14ac:dyDescent="0.25">
      <c r="F38" s="12"/>
      <c r="J38" s="1"/>
    </row>
    <row r="39" spans="6:10" x14ac:dyDescent="0.25">
      <c r="F39" s="12"/>
      <c r="J39" s="1"/>
    </row>
    <row r="40" spans="6:10" x14ac:dyDescent="0.25">
      <c r="F40" s="12"/>
      <c r="J40" s="1"/>
    </row>
    <row r="41" spans="6:10" x14ac:dyDescent="0.25">
      <c r="F41" s="12"/>
      <c r="J41" s="1"/>
    </row>
    <row r="42" spans="6:10" x14ac:dyDescent="0.25">
      <c r="F42" s="12"/>
      <c r="J42" s="1"/>
    </row>
    <row r="43" spans="6:10" x14ac:dyDescent="0.25">
      <c r="F43" s="12"/>
      <c r="J43" s="1"/>
    </row>
  </sheetData>
  <mergeCells count="10">
    <mergeCell ref="H24:I24"/>
    <mergeCell ref="H11:J11"/>
    <mergeCell ref="B6:C6"/>
    <mergeCell ref="B7:C7"/>
    <mergeCell ref="B9:C9"/>
    <mergeCell ref="A28:F28"/>
    <mergeCell ref="A11:A12"/>
    <mergeCell ref="D11:F11"/>
    <mergeCell ref="C11:C12"/>
    <mergeCell ref="B11:B12"/>
  </mergeCells>
  <phoneticPr fontId="12" type="noConversion"/>
  <pageMargins left="0.7" right="0.7" top="0.75" bottom="0.75" header="0.3" footer="0.3"/>
  <pageSetup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E7D0B-B496-46EC-A3C4-A9C3E5DDF388}">
  <sheetPr>
    <tabColor rgb="FF92D050"/>
  </sheetPr>
  <dimension ref="B1:H2"/>
  <sheetViews>
    <sheetView topLeftCell="A7" workbookViewId="0">
      <selection activeCell="D4" sqref="D4"/>
    </sheetView>
  </sheetViews>
  <sheetFormatPr baseColWidth="10" defaultColWidth="11.140625" defaultRowHeight="15" customHeight="1" x14ac:dyDescent="0.25"/>
  <cols>
    <col min="1" max="1" width="11.140625" style="78"/>
    <col min="2" max="2" width="3.5703125" style="78" bestFit="1" customWidth="1"/>
    <col min="3" max="3" width="14.7109375" style="78" customWidth="1"/>
    <col min="4" max="4" width="33.5703125" style="78" customWidth="1"/>
    <col min="5" max="5" width="13.140625" style="78" customWidth="1"/>
    <col min="6" max="6" width="13" style="78" customWidth="1"/>
    <col min="7" max="7" width="14.42578125" style="78" customWidth="1"/>
    <col min="8" max="8" width="20.42578125" style="78" bestFit="1" customWidth="1"/>
    <col min="9" max="16384" width="11.140625" style="78"/>
  </cols>
  <sheetData>
    <row r="1" spans="2:8" ht="15" customHeight="1" x14ac:dyDescent="0.25">
      <c r="B1" s="80" t="s">
        <v>0</v>
      </c>
      <c r="C1" s="80" t="s">
        <v>76</v>
      </c>
      <c r="D1" s="80" t="s">
        <v>77</v>
      </c>
      <c r="E1" s="80" t="s">
        <v>3</v>
      </c>
      <c r="F1" s="80" t="s">
        <v>4</v>
      </c>
      <c r="G1" s="80" t="s">
        <v>73</v>
      </c>
      <c r="H1" s="80" t="s">
        <v>78</v>
      </c>
    </row>
    <row r="2" spans="2:8" ht="15" customHeight="1" x14ac:dyDescent="0.25">
      <c r="B2" s="79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A7BEA-5C3E-41CB-B67B-ECB1EE211013}">
  <sheetPr>
    <tabColor rgb="FF92D050"/>
  </sheetPr>
  <dimension ref="B1:K16"/>
  <sheetViews>
    <sheetView tabSelected="1" zoomScaleNormal="100" workbookViewId="0">
      <selection sqref="A1:XFD1048576"/>
    </sheetView>
  </sheetViews>
  <sheetFormatPr baseColWidth="10" defaultColWidth="11.140625" defaultRowHeight="15" x14ac:dyDescent="0.25"/>
  <cols>
    <col min="1" max="1" width="11.140625" style="62"/>
    <col min="2" max="2" width="4.140625" style="62" bestFit="1" customWidth="1"/>
    <col min="3" max="3" width="6.140625" style="62" bestFit="1" customWidth="1"/>
    <col min="4" max="4" width="25.140625" style="62" bestFit="1" customWidth="1"/>
    <col min="5" max="5" width="41.85546875" style="74" bestFit="1" customWidth="1"/>
    <col min="6" max="6" width="15.5703125" style="74" bestFit="1" customWidth="1"/>
    <col min="7" max="7" width="5.7109375" style="74" bestFit="1" customWidth="1"/>
    <col min="8" max="8" width="11.140625" style="62"/>
    <col min="9" max="9" width="4.140625" style="62" bestFit="1" customWidth="1"/>
    <col min="10" max="10" width="25.5703125" style="62" bestFit="1" customWidth="1"/>
    <col min="11" max="11" width="8.42578125" style="62" bestFit="1" customWidth="1"/>
    <col min="12" max="16384" width="11.140625" style="62"/>
  </cols>
  <sheetData>
    <row r="1" spans="2:11" s="78" customFormat="1" x14ac:dyDescent="0.25">
      <c r="B1" s="87" t="s">
        <v>0</v>
      </c>
      <c r="C1" s="87" t="s">
        <v>80</v>
      </c>
      <c r="D1" s="87" t="s">
        <v>81</v>
      </c>
      <c r="E1" s="92" t="s">
        <v>82</v>
      </c>
      <c r="F1" s="88" t="s">
        <v>83</v>
      </c>
      <c r="G1" s="82"/>
      <c r="I1" s="80" t="s">
        <v>0</v>
      </c>
      <c r="J1" s="80" t="s">
        <v>86</v>
      </c>
      <c r="K1" s="80" t="s">
        <v>21</v>
      </c>
    </row>
    <row r="2" spans="2:11" s="78" customFormat="1" ht="15.75" x14ac:dyDescent="0.25">
      <c r="B2" s="83"/>
      <c r="C2" s="83"/>
      <c r="D2" s="83"/>
      <c r="F2" s="84" t="s">
        <v>84</v>
      </c>
      <c r="G2" s="84" t="s">
        <v>85</v>
      </c>
      <c r="I2" s="79">
        <v>1</v>
      </c>
      <c r="J2" s="78" t="s">
        <v>87</v>
      </c>
      <c r="K2" s="80">
        <f>COUNTIF($D$3:$D$16,J2)</f>
        <v>1</v>
      </c>
    </row>
    <row r="3" spans="2:11" ht="15.75" x14ac:dyDescent="0.25">
      <c r="B3" s="66">
        <v>1</v>
      </c>
      <c r="C3" s="66"/>
      <c r="D3" s="67" t="s">
        <v>146</v>
      </c>
      <c r="E3" s="68" t="s">
        <v>133</v>
      </c>
      <c r="F3" s="69"/>
      <c r="G3" s="70"/>
      <c r="I3" s="79">
        <v>2</v>
      </c>
      <c r="J3" s="85" t="s">
        <v>88</v>
      </c>
      <c r="K3" s="80">
        <f>COUNTIF($D$3:$D$16,J3)</f>
        <v>0</v>
      </c>
    </row>
    <row r="4" spans="2:11" ht="15.75" x14ac:dyDescent="0.25">
      <c r="B4" s="66">
        <v>2</v>
      </c>
      <c r="C4" s="66"/>
      <c r="D4" s="67" t="s">
        <v>146</v>
      </c>
      <c r="E4" s="68" t="s">
        <v>134</v>
      </c>
      <c r="F4" s="71">
        <v>125</v>
      </c>
      <c r="G4" s="70"/>
      <c r="I4" s="63">
        <v>3</v>
      </c>
      <c r="J4" s="65" t="s">
        <v>89</v>
      </c>
      <c r="K4" s="64">
        <f>COUNTIF($D$3:$D$16,J4)</f>
        <v>0</v>
      </c>
    </row>
    <row r="5" spans="2:11" ht="31.5" x14ac:dyDescent="0.25">
      <c r="B5" s="66">
        <v>3</v>
      </c>
      <c r="C5" s="66"/>
      <c r="D5" s="67" t="s">
        <v>147</v>
      </c>
      <c r="E5" s="68" t="s">
        <v>135</v>
      </c>
      <c r="F5" s="72"/>
      <c r="G5" s="73"/>
      <c r="I5" s="63">
        <v>4</v>
      </c>
      <c r="J5" s="65" t="s">
        <v>90</v>
      </c>
      <c r="K5" s="64">
        <f>COUNTIF($D$3:$D$16,J5)</f>
        <v>0</v>
      </c>
    </row>
    <row r="6" spans="2:11" ht="47.25" x14ac:dyDescent="0.25">
      <c r="B6" s="66">
        <v>4</v>
      </c>
      <c r="C6" s="66"/>
      <c r="D6" s="67" t="s">
        <v>147</v>
      </c>
      <c r="E6" s="68" t="s">
        <v>136</v>
      </c>
      <c r="F6" s="72"/>
      <c r="G6" s="73"/>
      <c r="I6" s="63">
        <v>5</v>
      </c>
      <c r="J6" s="65" t="s">
        <v>132</v>
      </c>
      <c r="K6" s="64">
        <f>COUNTIF($D$3:$D$16,J6)</f>
        <v>2</v>
      </c>
    </row>
    <row r="7" spans="2:11" ht="31.5" x14ac:dyDescent="0.25">
      <c r="B7" s="66">
        <v>5</v>
      </c>
      <c r="C7" s="66"/>
      <c r="D7" s="67" t="s">
        <v>147</v>
      </c>
      <c r="E7" s="68" t="s">
        <v>137</v>
      </c>
      <c r="F7" s="72"/>
      <c r="G7" s="73"/>
      <c r="I7" s="63">
        <v>6</v>
      </c>
      <c r="J7" s="65" t="s">
        <v>147</v>
      </c>
      <c r="K7" s="64">
        <f>COUNTIF($D$3:$D$16,J7)</f>
        <v>9</v>
      </c>
    </row>
    <row r="8" spans="2:11" ht="31.5" x14ac:dyDescent="0.25">
      <c r="B8" s="66">
        <v>6</v>
      </c>
      <c r="C8" s="66"/>
      <c r="D8" s="67" t="s">
        <v>147</v>
      </c>
      <c r="E8" s="68" t="s">
        <v>135</v>
      </c>
      <c r="F8" s="69"/>
      <c r="I8" s="63">
        <v>7</v>
      </c>
      <c r="J8" s="65" t="s">
        <v>146</v>
      </c>
      <c r="K8" s="64">
        <f>COUNTIF($D$3:$D$16,J8)</f>
        <v>2</v>
      </c>
    </row>
    <row r="9" spans="2:11" ht="47.25" x14ac:dyDescent="0.25">
      <c r="B9" s="66">
        <v>7</v>
      </c>
      <c r="C9" s="66"/>
      <c r="D9" s="67" t="s">
        <v>147</v>
      </c>
      <c r="E9" s="68" t="s">
        <v>138</v>
      </c>
      <c r="F9" s="72"/>
      <c r="I9" s="90"/>
      <c r="J9" s="90" t="s">
        <v>23</v>
      </c>
      <c r="K9" s="75">
        <f>+SUM(K2:K8)</f>
        <v>14</v>
      </c>
    </row>
    <row r="10" spans="2:11" ht="31.5" x14ac:dyDescent="0.25">
      <c r="B10" s="66">
        <v>8</v>
      </c>
      <c r="C10" s="66"/>
      <c r="D10" s="67" t="s">
        <v>132</v>
      </c>
      <c r="E10" s="68" t="s">
        <v>139</v>
      </c>
      <c r="F10" s="72"/>
    </row>
    <row r="11" spans="2:11" ht="15.75" x14ac:dyDescent="0.25">
      <c r="B11" s="66">
        <v>9</v>
      </c>
      <c r="C11" s="66"/>
      <c r="D11" s="67" t="s">
        <v>132</v>
      </c>
      <c r="E11" s="68" t="s">
        <v>140</v>
      </c>
      <c r="F11" s="69"/>
    </row>
    <row r="12" spans="2:11" ht="31.5" x14ac:dyDescent="0.25">
      <c r="B12" s="66">
        <v>10</v>
      </c>
      <c r="C12" s="66"/>
      <c r="D12" s="67" t="s">
        <v>147</v>
      </c>
      <c r="E12" s="68" t="s">
        <v>141</v>
      </c>
      <c r="F12" s="76">
        <v>1000</v>
      </c>
    </row>
    <row r="13" spans="2:11" ht="31.5" x14ac:dyDescent="0.25">
      <c r="B13" s="66">
        <v>11</v>
      </c>
      <c r="C13" s="66"/>
      <c r="D13" s="67" t="s">
        <v>87</v>
      </c>
      <c r="E13" s="68" t="s">
        <v>142</v>
      </c>
      <c r="F13" s="72"/>
    </row>
    <row r="14" spans="2:11" ht="47.25" x14ac:dyDescent="0.25">
      <c r="B14" s="66">
        <v>12</v>
      </c>
      <c r="C14" s="66"/>
      <c r="D14" s="67" t="s">
        <v>147</v>
      </c>
      <c r="E14" s="68" t="s">
        <v>143</v>
      </c>
      <c r="F14" s="72"/>
    </row>
    <row r="15" spans="2:11" ht="47.25" x14ac:dyDescent="0.25">
      <c r="B15" s="66">
        <v>13</v>
      </c>
      <c r="C15" s="66"/>
      <c r="D15" s="67" t="s">
        <v>147</v>
      </c>
      <c r="E15" s="68" t="s">
        <v>144</v>
      </c>
      <c r="F15" s="77">
        <v>32000</v>
      </c>
    </row>
    <row r="16" spans="2:11" ht="15.75" x14ac:dyDescent="0.25">
      <c r="B16" s="66">
        <v>14</v>
      </c>
      <c r="C16" s="66"/>
      <c r="D16" s="67" t="s">
        <v>147</v>
      </c>
      <c r="E16" s="68" t="s">
        <v>145</v>
      </c>
      <c r="F16" s="69"/>
    </row>
  </sheetData>
  <dataConsolidate/>
  <phoneticPr fontId="12" type="noConversion"/>
  <dataValidations count="1">
    <dataValidation type="list" allowBlank="1" showInputMessage="1" showErrorMessage="1" sqref="D3:D16" xr:uid="{EF100C47-6076-40C9-9431-675DD58EDB5D}">
      <formula1>$J$2:$J$8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4F18B-2F7E-42CB-BD0B-565CE740A9A8}">
  <sheetPr>
    <tabColor rgb="FFFF0000"/>
  </sheetPr>
  <dimension ref="B11:V36"/>
  <sheetViews>
    <sheetView topLeftCell="A7" workbookViewId="0">
      <selection activeCell="C29" sqref="C29"/>
    </sheetView>
  </sheetViews>
  <sheetFormatPr baseColWidth="10" defaultColWidth="11.140625" defaultRowHeight="15" x14ac:dyDescent="0.25"/>
  <cols>
    <col min="1" max="1" width="11.140625" style="1"/>
    <col min="2" max="2" width="3.5703125" style="1" bestFit="1" customWidth="1"/>
    <col min="3" max="3" width="38" style="1" customWidth="1"/>
    <col min="4" max="4" width="14.5703125" style="1" customWidth="1"/>
    <col min="5" max="5" width="8.42578125" style="1" bestFit="1" customWidth="1"/>
    <col min="6" max="6" width="8.85546875" style="1" bestFit="1" customWidth="1"/>
    <col min="7" max="11" width="5.42578125" style="1" bestFit="1" customWidth="1"/>
    <col min="12" max="12" width="5.5703125" style="1" bestFit="1" customWidth="1"/>
    <col min="13" max="13" width="22.7109375" style="1" customWidth="1"/>
    <col min="14" max="14" width="11.140625" style="1"/>
    <col min="15" max="15" width="3.7109375" style="1" bestFit="1" customWidth="1"/>
    <col min="16" max="16" width="48.85546875" style="1" bestFit="1" customWidth="1"/>
    <col min="17" max="17" width="8" style="1" bestFit="1" customWidth="1"/>
    <col min="18" max="18" width="9.28515625" style="24" bestFit="1" customWidth="1"/>
    <col min="19" max="19" width="11.140625" style="1"/>
    <col min="20" max="20" width="3.85546875" style="1" bestFit="1" customWidth="1"/>
    <col min="21" max="22" width="18" style="1" customWidth="1"/>
    <col min="23" max="16384" width="11.140625" style="1"/>
  </cols>
  <sheetData>
    <row r="11" spans="2:22" ht="15.75" x14ac:dyDescent="0.25">
      <c r="B11" s="61" t="s">
        <v>91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O11" s="38" t="s">
        <v>92</v>
      </c>
      <c r="P11" s="38"/>
      <c r="Q11" s="38"/>
      <c r="R11" s="20"/>
      <c r="T11" s="38" t="s">
        <v>93</v>
      </c>
      <c r="U11" s="38"/>
      <c r="V11" s="38"/>
    </row>
    <row r="12" spans="2:22" x14ac:dyDescent="0.25">
      <c r="B12" s="58" t="s">
        <v>0</v>
      </c>
      <c r="C12" s="58" t="s">
        <v>94</v>
      </c>
      <c r="D12" s="56" t="s">
        <v>95</v>
      </c>
      <c r="E12" s="53" t="s">
        <v>3</v>
      </c>
      <c r="F12" s="55"/>
      <c r="G12" s="53" t="s">
        <v>26</v>
      </c>
      <c r="H12" s="54"/>
      <c r="I12" s="54"/>
      <c r="J12" s="54"/>
      <c r="K12" s="54"/>
      <c r="L12" s="55"/>
      <c r="M12" s="11"/>
      <c r="O12" s="6" t="s">
        <v>0</v>
      </c>
      <c r="P12" s="6" t="s">
        <v>94</v>
      </c>
      <c r="Q12" s="6" t="s">
        <v>21</v>
      </c>
      <c r="R12" s="21"/>
      <c r="T12" s="6" t="s">
        <v>0</v>
      </c>
      <c r="U12" s="6" t="s">
        <v>70</v>
      </c>
      <c r="V12" s="6" t="s">
        <v>21</v>
      </c>
    </row>
    <row r="13" spans="2:22" ht="15.75" x14ac:dyDescent="0.25">
      <c r="B13" s="59"/>
      <c r="C13" s="59"/>
      <c r="D13" s="57"/>
      <c r="E13" s="11" t="s">
        <v>17</v>
      </c>
      <c r="F13" s="11" t="s">
        <v>9</v>
      </c>
      <c r="G13" s="11" t="s">
        <v>96</v>
      </c>
      <c r="H13" s="11" t="s">
        <v>97</v>
      </c>
      <c r="I13" s="11" t="s">
        <v>98</v>
      </c>
      <c r="J13" s="11" t="s">
        <v>99</v>
      </c>
      <c r="K13" s="11" t="s">
        <v>100</v>
      </c>
      <c r="L13" s="11" t="s">
        <v>101</v>
      </c>
      <c r="M13" s="11" t="s">
        <v>70</v>
      </c>
      <c r="O13" s="10">
        <v>1</v>
      </c>
      <c r="P13" s="3" t="s">
        <v>102</v>
      </c>
      <c r="Q13" s="2">
        <v>0</v>
      </c>
      <c r="R13" s="22"/>
      <c r="T13" s="7"/>
      <c r="U13" s="3"/>
      <c r="V13" s="3"/>
    </row>
    <row r="14" spans="2:22" ht="15.75" x14ac:dyDescent="0.25">
      <c r="B14" s="7">
        <v>1</v>
      </c>
      <c r="C14" s="15"/>
      <c r="D14" s="3">
        <v>0</v>
      </c>
      <c r="E14" s="3">
        <v>0</v>
      </c>
      <c r="F14" s="3">
        <v>0</v>
      </c>
      <c r="G14" s="3"/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 t="s">
        <v>103</v>
      </c>
      <c r="O14" s="10">
        <v>2</v>
      </c>
      <c r="P14" s="3" t="s">
        <v>104</v>
      </c>
      <c r="Q14" s="2">
        <f>COUNTIF(C15:C18,"Técnico en Instalación y Reparacion de sistemas de riego")</f>
        <v>0</v>
      </c>
      <c r="R14" s="22"/>
      <c r="T14" s="7"/>
      <c r="U14" s="3"/>
      <c r="V14" s="3"/>
    </row>
    <row r="15" spans="2:22" ht="15.75" x14ac:dyDescent="0.25">
      <c r="B15" s="7">
        <v>2</v>
      </c>
      <c r="C15" s="15"/>
      <c r="D15" s="3"/>
      <c r="E15" s="3"/>
      <c r="F15" s="3"/>
      <c r="G15" s="3"/>
      <c r="H15" s="3"/>
      <c r="I15" s="3"/>
      <c r="J15" s="3"/>
      <c r="K15" s="3"/>
      <c r="L15" s="3"/>
      <c r="M15" s="3"/>
      <c r="O15" s="10">
        <v>3</v>
      </c>
      <c r="P15" s="13" t="s">
        <v>105</v>
      </c>
      <c r="Q15" s="2">
        <f>COUNTIF(C17:C19,P15)</f>
        <v>0</v>
      </c>
      <c r="R15" s="22"/>
      <c r="T15" s="7"/>
      <c r="U15" s="3"/>
      <c r="V15" s="3"/>
    </row>
    <row r="16" spans="2:22" ht="15.75" x14ac:dyDescent="0.25">
      <c r="B16" s="7">
        <v>3</v>
      </c>
      <c r="C16" s="15"/>
      <c r="D16" s="3"/>
      <c r="E16" s="3"/>
      <c r="F16" s="3"/>
      <c r="G16" s="3"/>
      <c r="H16" s="3"/>
      <c r="I16" s="3"/>
      <c r="J16" s="3"/>
      <c r="K16" s="3"/>
      <c r="L16" s="3"/>
      <c r="M16" s="3"/>
      <c r="O16" s="42" t="s">
        <v>23</v>
      </c>
      <c r="P16" s="43"/>
      <c r="Q16" s="4">
        <v>0</v>
      </c>
      <c r="R16" s="23"/>
      <c r="T16" s="7"/>
      <c r="U16" s="28"/>
      <c r="V16" s="3"/>
    </row>
    <row r="17" spans="2:22" ht="15.75" x14ac:dyDescent="0.25">
      <c r="B17" s="7">
        <v>4</v>
      </c>
      <c r="C17" s="15"/>
      <c r="D17" s="3"/>
      <c r="E17" s="3"/>
      <c r="F17" s="3"/>
      <c r="G17" s="3"/>
      <c r="H17" s="3"/>
      <c r="I17" s="3"/>
      <c r="J17" s="3"/>
      <c r="K17" s="3"/>
      <c r="L17" s="3"/>
      <c r="M17" s="3"/>
      <c r="O17" s="26"/>
      <c r="P17" s="26"/>
      <c r="Q17" s="27"/>
      <c r="R17" s="23"/>
      <c r="T17" s="7"/>
      <c r="U17" s="28"/>
      <c r="V17" s="3"/>
    </row>
    <row r="18" spans="2:22" ht="15.75" x14ac:dyDescent="0.25">
      <c r="B18" s="39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1"/>
      <c r="T18" s="42" t="s">
        <v>23</v>
      </c>
      <c r="U18" s="43"/>
      <c r="V18" s="8">
        <f>SUM(V13:V15)</f>
        <v>0</v>
      </c>
    </row>
    <row r="19" spans="2:22" ht="5.0999999999999996" customHeight="1" x14ac:dyDescent="0.25"/>
    <row r="28" spans="2:22" ht="15.75" x14ac:dyDescent="0.25">
      <c r="O28" s="38" t="s">
        <v>106</v>
      </c>
      <c r="P28" s="38"/>
      <c r="Q28" s="38"/>
      <c r="R28" s="20"/>
      <c r="T28" s="60" t="s">
        <v>107</v>
      </c>
      <c r="U28" s="60"/>
      <c r="V28" s="60"/>
    </row>
    <row r="29" spans="2:22" x14ac:dyDescent="0.25">
      <c r="O29" s="6" t="s">
        <v>0</v>
      </c>
      <c r="P29" s="6" t="s">
        <v>26</v>
      </c>
      <c r="Q29" s="6" t="s">
        <v>21</v>
      </c>
      <c r="R29" s="21" t="s">
        <v>108</v>
      </c>
      <c r="T29" s="6" t="s">
        <v>0</v>
      </c>
      <c r="U29" s="6" t="s">
        <v>109</v>
      </c>
      <c r="V29" s="6" t="s">
        <v>21</v>
      </c>
    </row>
    <row r="30" spans="2:22" ht="15.75" x14ac:dyDescent="0.25">
      <c r="O30" s="3"/>
      <c r="P30" s="3" t="s">
        <v>27</v>
      </c>
      <c r="Q30" s="2">
        <f>SUM(G14:G17)</f>
        <v>0</v>
      </c>
      <c r="R30" s="22" t="s">
        <v>110</v>
      </c>
      <c r="T30" s="10"/>
      <c r="U30" s="3" t="s">
        <v>17</v>
      </c>
      <c r="V30" s="2">
        <f>SUM(E14:E17)</f>
        <v>0</v>
      </c>
    </row>
    <row r="31" spans="2:22" ht="15.75" x14ac:dyDescent="0.25">
      <c r="O31" s="3"/>
      <c r="P31" s="3" t="s">
        <v>28</v>
      </c>
      <c r="Q31" s="2">
        <f>SUM(H14:H17)</f>
        <v>0</v>
      </c>
      <c r="R31" s="22" t="e">
        <f t="shared" ref="R31:R35" si="0">Q31/$Q$36</f>
        <v>#DIV/0!</v>
      </c>
      <c r="T31" s="10"/>
      <c r="U31" s="3" t="s">
        <v>9</v>
      </c>
      <c r="V31" s="2">
        <f>SUM(F14:F17)</f>
        <v>0</v>
      </c>
    </row>
    <row r="32" spans="2:22" ht="15.75" x14ac:dyDescent="0.25">
      <c r="O32" s="3"/>
      <c r="P32" s="3" t="s">
        <v>29</v>
      </c>
      <c r="Q32" s="2">
        <f>SUM(I14:I17)</f>
        <v>0</v>
      </c>
      <c r="R32" s="22" t="e">
        <f t="shared" si="0"/>
        <v>#DIV/0!</v>
      </c>
      <c r="T32" s="37" t="s">
        <v>23</v>
      </c>
      <c r="U32" s="37"/>
      <c r="V32" s="8">
        <f>SUM(V30:V31)</f>
        <v>0</v>
      </c>
    </row>
    <row r="33" spans="15:18" x14ac:dyDescent="0.25">
      <c r="O33" s="3"/>
      <c r="P33" s="3" t="s">
        <v>30</v>
      </c>
      <c r="Q33" s="2">
        <f>SUM(J14:J17)</f>
        <v>0</v>
      </c>
      <c r="R33" s="22" t="e">
        <f t="shared" si="0"/>
        <v>#DIV/0!</v>
      </c>
    </row>
    <row r="34" spans="15:18" ht="14.1" customHeight="1" x14ac:dyDescent="0.25">
      <c r="O34" s="3"/>
      <c r="P34" s="3" t="s">
        <v>31</v>
      </c>
      <c r="Q34" s="2">
        <f>SUM(K14:K17)</f>
        <v>0</v>
      </c>
      <c r="R34" s="22" t="e">
        <f t="shared" si="0"/>
        <v>#DIV/0!</v>
      </c>
    </row>
    <row r="35" spans="15:18" ht="14.1" customHeight="1" x14ac:dyDescent="0.25">
      <c r="O35" s="3"/>
      <c r="P35" s="3" t="s">
        <v>111</v>
      </c>
      <c r="Q35" s="2">
        <f>SUM(L14:L17)</f>
        <v>0</v>
      </c>
      <c r="R35" s="22" t="e">
        <f t="shared" si="0"/>
        <v>#DIV/0!</v>
      </c>
    </row>
    <row r="36" spans="15:18" ht="15.75" x14ac:dyDescent="0.25">
      <c r="O36" s="37" t="s">
        <v>23</v>
      </c>
      <c r="P36" s="37"/>
      <c r="Q36" s="8">
        <f>SUM(Q30:Q35)</f>
        <v>0</v>
      </c>
      <c r="R36" s="25" t="e">
        <f>SUM(R30:R35)</f>
        <v>#DIV/0!</v>
      </c>
    </row>
  </sheetData>
  <sheetProtection algorithmName="SHA-512" hashValue="byNSGfOPGlkCfRD2odH7I9nEj9IBeSfFx0i9FDUi2Gve2NwxINQkHVaPHevbhJOyKflPqQeC3nl62XTspM8ORw==" saltValue="ZhTv7ZRfXyft+WjwPPOsqQ==" spinCount="100000" sheet="1" objects="1" scenarios="1"/>
  <mergeCells count="15">
    <mergeCell ref="O36:P36"/>
    <mergeCell ref="B18:M18"/>
    <mergeCell ref="O11:Q11"/>
    <mergeCell ref="O16:P16"/>
    <mergeCell ref="T11:V11"/>
    <mergeCell ref="T18:U18"/>
    <mergeCell ref="T32:U32"/>
    <mergeCell ref="T28:V28"/>
    <mergeCell ref="E12:F12"/>
    <mergeCell ref="G12:L12"/>
    <mergeCell ref="B11:M11"/>
    <mergeCell ref="D12:D13"/>
    <mergeCell ref="C12:C13"/>
    <mergeCell ref="B12:B13"/>
    <mergeCell ref="O28:Q28"/>
  </mergeCells>
  <dataValidations count="1">
    <dataValidation type="list" allowBlank="1" showInputMessage="1" showErrorMessage="1" sqref="C14:C17" xr:uid="{7F60388C-D1A5-4B2A-BCA4-69CBDDFF84DD}">
      <formula1>$P$13:$P$15</formula1>
    </dataValidation>
  </dataValidations>
  <pageMargins left="0.7" right="0.7" top="0.75" bottom="0.75" header="0.3" footer="0.3"/>
  <pageSetup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8BEEF-5F85-416E-9DF8-5CAA3961975A}">
  <dimension ref="B4:E6"/>
  <sheetViews>
    <sheetView workbookViewId="0">
      <selection activeCell="C7" sqref="C7:D7"/>
    </sheetView>
  </sheetViews>
  <sheetFormatPr baseColWidth="10" defaultColWidth="8.85546875" defaultRowHeight="15" x14ac:dyDescent="0.25"/>
  <cols>
    <col min="3" max="3" width="26.85546875" customWidth="1"/>
    <col min="4" max="4" width="35.140625" customWidth="1"/>
    <col min="5" max="5" width="18.7109375" customWidth="1"/>
  </cols>
  <sheetData>
    <row r="4" spans="2:5" x14ac:dyDescent="0.25">
      <c r="B4" t="s">
        <v>79</v>
      </c>
    </row>
    <row r="6" spans="2:5" x14ac:dyDescent="0.25">
      <c r="B6" t="s">
        <v>0</v>
      </c>
      <c r="C6" t="s">
        <v>81</v>
      </c>
      <c r="D6" t="s">
        <v>82</v>
      </c>
      <c r="E6" t="s">
        <v>83</v>
      </c>
    </row>
  </sheetData>
  <dataValidations count="1">
    <dataValidation type="list" allowBlank="1" showInputMessage="1" showErrorMessage="1" sqref="C7" xr:uid="{0070F150-BAE1-4344-8927-9B20AA0083FB}">
      <formula1>"Descenso individual,Descenso Comunal"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9648B-75FB-4CE1-B9F0-CFB95DAC671C}">
  <dimension ref="B1:E9"/>
  <sheetViews>
    <sheetView workbookViewId="0">
      <selection activeCell="C10" sqref="C10"/>
    </sheetView>
  </sheetViews>
  <sheetFormatPr baseColWidth="10" defaultColWidth="10.85546875" defaultRowHeight="15" x14ac:dyDescent="0.25"/>
  <cols>
    <col min="3" max="3" width="40.42578125" bestFit="1" customWidth="1"/>
    <col min="4" max="4" width="18.85546875" bestFit="1" customWidth="1"/>
  </cols>
  <sheetData>
    <row r="1" spans="2:5" x14ac:dyDescent="0.25">
      <c r="B1" t="s">
        <v>4</v>
      </c>
      <c r="C1" t="s">
        <v>5</v>
      </c>
      <c r="D1" t="s">
        <v>112</v>
      </c>
      <c r="E1" t="s">
        <v>113</v>
      </c>
    </row>
    <row r="2" spans="2:5" x14ac:dyDescent="0.25">
      <c r="B2" t="s">
        <v>10</v>
      </c>
      <c r="C2" t="s">
        <v>114</v>
      </c>
      <c r="D2" t="s">
        <v>115</v>
      </c>
      <c r="E2" t="s">
        <v>16</v>
      </c>
    </row>
    <row r="3" spans="2:5" x14ac:dyDescent="0.25">
      <c r="B3" t="s">
        <v>18</v>
      </c>
      <c r="C3" t="s">
        <v>19</v>
      </c>
      <c r="D3" t="s">
        <v>116</v>
      </c>
      <c r="E3" t="s">
        <v>117</v>
      </c>
    </row>
    <row r="4" spans="2:5" x14ac:dyDescent="0.25">
      <c r="B4" t="s">
        <v>118</v>
      </c>
      <c r="C4" t="s">
        <v>119</v>
      </c>
      <c r="D4" t="s">
        <v>12</v>
      </c>
      <c r="E4" t="s">
        <v>120</v>
      </c>
    </row>
    <row r="5" spans="2:5" x14ac:dyDescent="0.25">
      <c r="B5" t="s">
        <v>121</v>
      </c>
      <c r="C5" t="s">
        <v>122</v>
      </c>
      <c r="D5" t="s">
        <v>123</v>
      </c>
      <c r="E5" t="s">
        <v>124</v>
      </c>
    </row>
    <row r="6" spans="2:5" x14ac:dyDescent="0.25">
      <c r="B6" t="s">
        <v>125</v>
      </c>
      <c r="C6" t="s">
        <v>126</v>
      </c>
      <c r="D6" t="s">
        <v>127</v>
      </c>
      <c r="E6" t="s">
        <v>8</v>
      </c>
    </row>
    <row r="7" spans="2:5" x14ac:dyDescent="0.25">
      <c r="B7" t="s">
        <v>128</v>
      </c>
      <c r="C7" t="s">
        <v>129</v>
      </c>
      <c r="D7" t="s">
        <v>130</v>
      </c>
    </row>
    <row r="8" spans="2:5" x14ac:dyDescent="0.25">
      <c r="C8" t="s">
        <v>11</v>
      </c>
    </row>
    <row r="9" spans="2:5" x14ac:dyDescent="0.25">
      <c r="C9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OAI</vt:lpstr>
      <vt:lpstr>Sheet3</vt:lpstr>
      <vt:lpstr>Topografia</vt:lpstr>
      <vt:lpstr>Tareas de Tierras Tecnificadas</vt:lpstr>
      <vt:lpstr>Extencion y capacitacion</vt:lpstr>
      <vt:lpstr>a</vt:lpstr>
      <vt:lpstr>Sheet1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Junior Collado</dc:creator>
  <cp:keywords/>
  <dc:description/>
  <cp:lastModifiedBy>Mike Heandy Beaubrun</cp:lastModifiedBy>
  <cp:revision/>
  <dcterms:created xsi:type="dcterms:W3CDTF">2023-02-19T16:58:11Z</dcterms:created>
  <dcterms:modified xsi:type="dcterms:W3CDTF">2023-10-31T18:19:36Z</dcterms:modified>
  <cp:category/>
  <cp:contentStatus/>
</cp:coreProperties>
</file>