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ENERO 2024\"/>
    </mc:Choice>
  </mc:AlternateContent>
  <xr:revisionPtr revIDLastSave="0" documentId="13_ncr:1_{914A6481-CFDA-4A7B-A2B8-DC6FEFCAEB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2024" sheetId="3" r:id="rId1"/>
    <sheet name="Hoja2" sheetId="5" state="hidden" r:id="rId2"/>
    <sheet name="Analisis por anti" sheetId="2" state="hidden" r:id="rId3"/>
    <sheet name="Hoja1" sheetId="4" state="hidden" r:id="rId4"/>
  </sheets>
  <definedNames>
    <definedName name="_xlnm.Print_Area" localSheetId="0">'Enero 2024'!$B$2:$J$38</definedName>
    <definedName name="_xlnm.Print_Titles" localSheetId="0">'Enero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3" l="1"/>
  <c r="C26" i="5" l="1"/>
  <c r="B25" i="5"/>
  <c r="C25" i="5" s="1"/>
  <c r="C24" i="5"/>
  <c r="B8" i="5"/>
  <c r="C8" i="5"/>
  <c r="C18" i="5"/>
  <c r="C16" i="5"/>
  <c r="C12" i="5"/>
  <c r="C11" i="5"/>
  <c r="C13" i="5" s="1"/>
  <c r="C17" i="5"/>
  <c r="C7" i="5"/>
  <c r="C6" i="5"/>
  <c r="C9" i="5" s="1"/>
  <c r="C20" i="5" s="1"/>
  <c r="C27" i="5" l="1"/>
  <c r="D10" i="4"/>
  <c r="D12" i="4" l="1"/>
  <c r="D15" i="4" s="1"/>
  <c r="G43" i="2" l="1"/>
  <c r="G41" i="2"/>
  <c r="G39" i="2"/>
  <c r="G37" i="2"/>
  <c r="G35" i="2"/>
  <c r="D18" i="2" l="1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tc={6F582A95-7284-4AB1-B6EE-B50C5DD9B63E}</author>
  </authors>
  <commentList>
    <comment ref="B8" authorId="0" shapeId="0" xr:uid="{6F582A95-7284-4AB1-B6EE-B50C5DD9B6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 ticket de mil fue entregado del 1 al 2 de Febrero 2022
</t>
      </text>
    </comment>
  </commentList>
</comments>
</file>

<file path=xl/sharedStrings.xml><?xml version="1.0" encoding="utf-8"?>
<sst xmlns="http://schemas.openxmlformats.org/spreadsheetml/2006/main" count="156" uniqueCount="115">
  <si>
    <t>PROVEEDOR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</si>
  <si>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</si>
  <si>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</si>
  <si>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</si>
  <si>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</si>
  <si>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</si>
  <si>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</si>
  <si>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</si>
  <si>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</si>
  <si>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</si>
  <si>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</si>
  <si>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</si>
  <si>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</si>
  <si>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</si>
  <si>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</si>
  <si>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</si>
  <si>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</si>
  <si>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</si>
  <si>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</si>
  <si>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</si>
  <si>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</si>
  <si>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</si>
  <si>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</si>
  <si>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</si>
  <si>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</si>
  <si>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</si>
  <si>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</si>
  <si>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</si>
  <si>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</si>
  <si>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</si>
  <si>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</si>
  <si>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</si>
  <si>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</si>
  <si>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</si>
  <si>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</si>
  <si>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RNC</t>
  </si>
  <si>
    <t>Crédito</t>
  </si>
  <si>
    <t>Calculos Tickets Combustible</t>
  </si>
  <si>
    <t>Denominacion</t>
  </si>
  <si>
    <t>Total</t>
  </si>
  <si>
    <t>Rv Diessel</t>
  </si>
  <si>
    <t>NEXT</t>
  </si>
  <si>
    <t>NEXT Descuentos</t>
  </si>
  <si>
    <t xml:space="preserve">Total General </t>
  </si>
  <si>
    <t>Detalle</t>
  </si>
  <si>
    <t>Custodio</t>
  </si>
  <si>
    <t>Revisado Por</t>
  </si>
  <si>
    <t>Yamil Dominguez</t>
  </si>
  <si>
    <t>Jose E. Jimenez</t>
  </si>
  <si>
    <t>Enc. Administrativa</t>
  </si>
  <si>
    <t>Contador</t>
  </si>
  <si>
    <t>Cierre de Mes de Febrero 2023</t>
  </si>
  <si>
    <t>Pablo Grimaldi</t>
  </si>
  <si>
    <t>Enc. Advo y Financiero</t>
  </si>
  <si>
    <t xml:space="preserve">       Enc. Administrativo y Financiero</t>
  </si>
  <si>
    <t>MINISTERIO DE AGRICULTURA</t>
  </si>
  <si>
    <t>DIRECCION EJECUTIVA DE LA COMISION DE FOMENTO  A LA TECNIFICACION DEL SISTEMA NACIONAL DE RIEGO</t>
  </si>
  <si>
    <t>ITEM</t>
  </si>
  <si>
    <t>FACTURA FISCAL NO.</t>
  </si>
  <si>
    <t>MONTO</t>
  </si>
  <si>
    <t>CONCEPTO</t>
  </si>
  <si>
    <t xml:space="preserve">CONDICION </t>
  </si>
  <si>
    <t>FECHA ENTREGA</t>
  </si>
  <si>
    <t>FECHA FACTURA</t>
  </si>
  <si>
    <t>B1500000901</t>
  </si>
  <si>
    <t>Pily Gourmet, SRL</t>
  </si>
  <si>
    <t xml:space="preserve">Servicio de Catering </t>
  </si>
  <si>
    <t>B1500000003</t>
  </si>
  <si>
    <t>Honorarios Profesionales</t>
  </si>
  <si>
    <t>B1500000005</t>
  </si>
  <si>
    <t>B1500003943</t>
  </si>
  <si>
    <t>Compra de Materiales Eléctricos</t>
  </si>
  <si>
    <t>Oficina de Coordinación Presidencial</t>
  </si>
  <si>
    <t>1-31-30870-8</t>
  </si>
  <si>
    <t>001-0298298-0</t>
  </si>
  <si>
    <t>001-0947981-6</t>
  </si>
  <si>
    <t>1-01-85232-1</t>
  </si>
  <si>
    <t>4-01-51047-2</t>
  </si>
  <si>
    <t>Milena Tours</t>
  </si>
  <si>
    <t>1-01-54911-4</t>
  </si>
  <si>
    <t>B1500006122</t>
  </si>
  <si>
    <t>Estación de café actividad Integridad en fecha 13/12/2023</t>
  </si>
  <si>
    <t>B1500502760</t>
  </si>
  <si>
    <t>1-01-82124-8</t>
  </si>
  <si>
    <t>Edesur Dominicana S.A</t>
  </si>
  <si>
    <t>E450000033254</t>
  </si>
  <si>
    <t>1-01-00157-7</t>
  </si>
  <si>
    <t>Compañía Dominicana de Teléfono</t>
  </si>
  <si>
    <t>Francisco Núñez Cáceres</t>
  </si>
  <si>
    <t>E450000033253</t>
  </si>
  <si>
    <t xml:space="preserve">Servicio de Internet Institucional </t>
  </si>
  <si>
    <t>E450000034931</t>
  </si>
  <si>
    <t>E450000034939</t>
  </si>
  <si>
    <t xml:space="preserve">Servicio de Internet Chips Drones Institucional </t>
  </si>
  <si>
    <t>Ramón Sena</t>
  </si>
  <si>
    <t>Pago energía eléctrica desde el 2/12/2023 hasta 2/1/2024</t>
  </si>
  <si>
    <t>Max Ferretería,SRL</t>
  </si>
  <si>
    <t>Compra de Pasajes Aéreos</t>
  </si>
  <si>
    <t xml:space="preserve">Servicio de Telefonía Fija </t>
  </si>
  <si>
    <t xml:space="preserve">Servicio de Flota Institucional </t>
  </si>
  <si>
    <t>CUENTAS POR PAGAR AL 31 DE ENERO 2024</t>
  </si>
  <si>
    <t xml:space="preserve"> Pedro Pérez Corniell</t>
  </si>
  <si>
    <t xml:space="preserve"> Revisión Financiera</t>
  </si>
  <si>
    <t xml:space="preserve">   Autorizado por</t>
  </si>
  <si>
    <t xml:space="preserve">    Revisado por</t>
  </si>
  <si>
    <t xml:space="preserve">  Preparado por</t>
  </si>
  <si>
    <t xml:space="preserve">  José E. Jiménez</t>
  </si>
  <si>
    <t xml:space="preserve">    Encargado de Contabilidad</t>
  </si>
  <si>
    <t>B1500503631</t>
  </si>
  <si>
    <t>Adquicisión Medidor Bidireccional para uso en la Cede Central de TNR.</t>
  </si>
  <si>
    <t>OCP-FCR-00001019</t>
  </si>
  <si>
    <t>OCP-FCR-00001583</t>
  </si>
  <si>
    <t>OCP-FCR-00001410</t>
  </si>
  <si>
    <t>OCP-FCR-00001640</t>
  </si>
  <si>
    <t>Saldo a factura de Pasajes Aéreos por viaje a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</si>
</sst>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indexed="8"/>
      <name val="Times New Roman"/>
      <family val="1"/>
    </font>
    <font>
      <sz val="8"/>
      <name val="Calibri"/>
      <family val="2"/>
      <scheme val="minor"/>
    </font>
    <font>
      <sz val="20"/>
      <color rgb="FF000000"/>
      <name val="Times New Roman"/>
      <family val="1"/>
    </font>
    <font>
      <sz val="22"/>
      <color rgb="FF000000"/>
      <name val="Times New Roman"/>
      <family val="1"/>
    </font>
    <font>
      <b/>
      <sz val="22"/>
      <color indexed="8"/>
      <name val="Times New Roman"/>
      <family val="1"/>
    </font>
    <font>
      <b/>
      <sz val="22"/>
      <color rgb="FF000000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i/>
      <sz val="2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43" fontId="0" fillId="0" borderId="1" xfId="1" applyFont="1" applyBorder="1"/>
    <xf numFmtId="43" fontId="0" fillId="0" borderId="17" xfId="1" applyFont="1" applyBorder="1"/>
    <xf numFmtId="43" fontId="0" fillId="0" borderId="17" xfId="0" applyNumberFormat="1" applyBorder="1"/>
    <xf numFmtId="0" fontId="9" fillId="0" borderId="0" xfId="0" applyFont="1"/>
    <xf numFmtId="14" fontId="0" fillId="0" borderId="0" xfId="0" applyNumberFormat="1" applyAlignment="1">
      <alignment horizontal="center"/>
    </xf>
    <xf numFmtId="18" fontId="5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3" borderId="0" xfId="0" applyFont="1" applyFill="1" applyAlignment="1">
      <alignment horizontal="center" vertical="justify" wrapText="1"/>
    </xf>
    <xf numFmtId="0" fontId="16" fillId="0" borderId="0" xfId="0" applyFont="1" applyAlignment="1">
      <alignment horizontal="center" vertical="top"/>
    </xf>
    <xf numFmtId="0" fontId="17" fillId="0" borderId="10" xfId="0" applyFont="1" applyBorder="1"/>
    <xf numFmtId="0" fontId="17" fillId="0" borderId="0" xfId="0" applyFont="1"/>
    <xf numFmtId="0" fontId="18" fillId="6" borderId="2" xfId="0" applyFont="1" applyFill="1" applyBorder="1" applyAlignment="1">
      <alignment horizontal="center" vertical="justify" wrapText="1"/>
    </xf>
    <xf numFmtId="0" fontId="18" fillId="6" borderId="3" xfId="0" applyFont="1" applyFill="1" applyBorder="1" applyAlignment="1">
      <alignment horizontal="center" vertical="justify" wrapText="1"/>
    </xf>
    <xf numFmtId="44" fontId="18" fillId="6" borderId="2" xfId="0" applyNumberFormat="1" applyFont="1" applyFill="1" applyBorder="1" applyAlignment="1">
      <alignment horizontal="center" vertical="justify" wrapText="1"/>
    </xf>
    <xf numFmtId="0" fontId="19" fillId="0" borderId="0" xfId="0" applyFont="1"/>
    <xf numFmtId="0" fontId="20" fillId="3" borderId="2" xfId="0" applyFont="1" applyFill="1" applyBorder="1" applyAlignment="1">
      <alignment horizontal="center"/>
    </xf>
    <xf numFmtId="0" fontId="19" fillId="3" borderId="2" xfId="0" applyFont="1" applyFill="1" applyBorder="1" applyAlignment="1" applyProtection="1">
      <alignment horizontal="left"/>
      <protection locked="0"/>
    </xf>
    <xf numFmtId="14" fontId="19" fillId="3" borderId="2" xfId="0" applyNumberFormat="1" applyFont="1" applyFill="1" applyBorder="1" applyAlignment="1">
      <alignment horizontal="left"/>
    </xf>
    <xf numFmtId="44" fontId="19" fillId="3" borderId="2" xfId="2" applyFont="1" applyFill="1" applyBorder="1" applyAlignment="1" applyProtection="1">
      <alignment horizontal="left"/>
      <protection locked="0"/>
    </xf>
    <xf numFmtId="14" fontId="20" fillId="3" borderId="2" xfId="0" applyNumberFormat="1" applyFont="1" applyFill="1" applyBorder="1" applyAlignment="1">
      <alignment wrapText="1"/>
    </xf>
    <xf numFmtId="44" fontId="19" fillId="3" borderId="2" xfId="2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>
      <alignment horizontal="center" wrapText="1"/>
    </xf>
    <xf numFmtId="14" fontId="20" fillId="3" borderId="2" xfId="0" applyNumberFormat="1" applyFont="1" applyFill="1" applyBorder="1" applyAlignment="1">
      <alignment horizontal="center" wrapText="1"/>
    </xf>
    <xf numFmtId="44" fontId="18" fillId="3" borderId="2" xfId="0" applyNumberFormat="1" applyFont="1" applyFill="1" applyBorder="1" applyAlignment="1" applyProtection="1">
      <alignment horizontal="center"/>
      <protection locked="0"/>
    </xf>
    <xf numFmtId="44" fontId="20" fillId="3" borderId="2" xfId="0" applyNumberFormat="1" applyFont="1" applyFill="1" applyBorder="1" applyAlignment="1" applyProtection="1">
      <alignment horizontal="center"/>
      <protection locked="0"/>
    </xf>
    <xf numFmtId="44" fontId="19" fillId="0" borderId="2" xfId="2" applyFont="1" applyBorder="1" applyAlignment="1">
      <alignment horizontal="left"/>
    </xf>
    <xf numFmtId="14" fontId="19" fillId="0" borderId="2" xfId="0" applyNumberFormat="1" applyFont="1" applyBorder="1"/>
    <xf numFmtId="44" fontId="18" fillId="3" borderId="2" xfId="0" applyNumberFormat="1" applyFont="1" applyFill="1" applyBorder="1" applyAlignment="1" applyProtection="1">
      <alignment horizontal="center" wrapText="1"/>
      <protection locked="0"/>
    </xf>
    <xf numFmtId="44" fontId="20" fillId="3" borderId="2" xfId="0" applyNumberFormat="1" applyFont="1" applyFill="1" applyBorder="1" applyAlignment="1">
      <alignment horizontal="center"/>
    </xf>
    <xf numFmtId="44" fontId="20" fillId="3" borderId="2" xfId="0" applyNumberFormat="1" applyFont="1" applyFill="1" applyBorder="1" applyAlignment="1">
      <alignment horizontal="center" wrapText="1"/>
    </xf>
    <xf numFmtId="14" fontId="19" fillId="0" borderId="2" xfId="0" applyNumberFormat="1" applyFont="1" applyBorder="1" applyAlignment="1">
      <alignment wrapText="1"/>
    </xf>
    <xf numFmtId="0" fontId="19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43" fontId="20" fillId="0" borderId="2" xfId="0" applyNumberFormat="1" applyFont="1" applyBorder="1" applyAlignment="1">
      <alignment horizontal="center"/>
    </xf>
    <xf numFmtId="0" fontId="19" fillId="0" borderId="2" xfId="0" applyFont="1" applyBorder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0" fontId="21" fillId="0" borderId="0" xfId="0" applyFont="1"/>
    <xf numFmtId="43" fontId="19" fillId="0" borderId="0" xfId="1" applyFont="1" applyBorder="1"/>
    <xf numFmtId="0" fontId="17" fillId="0" borderId="0" xfId="0" applyFont="1" applyAlignment="1">
      <alignment horizontal="left"/>
    </xf>
    <xf numFmtId="43" fontId="19" fillId="0" borderId="0" xfId="0" applyNumberFormat="1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288636</xdr:colOff>
      <xdr:row>2</xdr:row>
      <xdr:rowOff>2884</xdr:rowOff>
    </xdr:from>
    <xdr:to>
      <xdr:col>9</xdr:col>
      <xdr:colOff>1428750</xdr:colOff>
      <xdr:row>7</xdr:row>
      <xdr:rowOff>230908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C8FC07-FD86-42FE-ACBE-7BF58DDE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48863" y="378111"/>
          <a:ext cx="2958523" cy="1786661"/>
        </a:xfrm>
        <a:prstGeom prst="rect">
          <a:avLst/>
        </a:prstGeom>
      </xdr:spPr>
    </xdr:pic>
    <xdr:clientData/>
  </xdr:twoCellAnchor>
  <xdr:twoCellAnchor editAs="oneCell">
    <xdr:from>
      <xdr:col>1</xdr:col>
      <xdr:colOff>360795</xdr:colOff>
      <xdr:row>1</xdr:row>
      <xdr:rowOff>66386</xdr:rowOff>
    </xdr:from>
    <xdr:to>
      <xdr:col>2</xdr:col>
      <xdr:colOff>2208066</xdr:colOff>
      <xdr:row>7</xdr:row>
      <xdr:rowOff>259772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91F4EF-54A0-4BE3-931E-87088AF6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386" y="254000"/>
          <a:ext cx="2987385" cy="193963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B52AF5B9-23D6-4EBF-B5F1-0893651E6CA4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3-02T18:08:55.55" personId="{B52AF5B9-23D6-4EBF-B5F1-0893651E6CA4}" id="{6F582A95-7284-4AB1-B6EE-B50C5DD9B63E}">
    <text xml:space="preserve">Un ticket de mil fue entregado del 1 al 2 de Febrero 2022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N82"/>
  <sheetViews>
    <sheetView showGridLines="0" tabSelected="1" zoomScale="66" zoomScaleNormal="66" workbookViewId="0">
      <selection activeCell="F17" sqref="F17"/>
    </sheetView>
  </sheetViews>
  <sheetFormatPr defaultColWidth="11.42578125" defaultRowHeight="25.5" x14ac:dyDescent="0.35"/>
  <cols>
    <col min="1" max="1" width="10.7109375" style="46" customWidth="1"/>
    <col min="2" max="2" width="17.140625" style="46" customWidth="1"/>
    <col min="3" max="3" width="42" style="46" customWidth="1"/>
    <col min="4" max="4" width="30" style="46" customWidth="1"/>
    <col min="5" max="5" width="72" style="46" customWidth="1"/>
    <col min="6" max="6" width="73.140625" style="46" customWidth="1"/>
    <col min="7" max="7" width="28.28515625" style="46" customWidth="1"/>
    <col min="8" max="8" width="27.7109375" style="46" customWidth="1"/>
    <col min="9" max="9" width="27.28515625" style="46" customWidth="1"/>
    <col min="10" max="10" width="24.5703125" style="46" customWidth="1"/>
    <col min="11" max="11" width="27" style="46" customWidth="1"/>
    <col min="12" max="12" width="11.42578125" style="46"/>
    <col min="13" max="14" width="13.140625" style="46" bestFit="1" customWidth="1"/>
    <col min="15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1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1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1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1:14" s="53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1:14" s="53" customFormat="1" ht="27.75" x14ac:dyDescent="0.35">
      <c r="A5" s="56"/>
      <c r="B5" s="92" t="s">
        <v>55</v>
      </c>
      <c r="C5" s="92"/>
      <c r="D5" s="92"/>
      <c r="E5" s="92"/>
      <c r="F5" s="92"/>
      <c r="G5" s="92"/>
      <c r="H5" s="92"/>
      <c r="I5" s="92"/>
      <c r="J5" s="92"/>
    </row>
    <row r="6" spans="1:14" s="53" customFormat="1" ht="27.75" x14ac:dyDescent="0.35">
      <c r="A6" s="56"/>
      <c r="B6" s="92" t="s">
        <v>56</v>
      </c>
      <c r="C6" s="92"/>
      <c r="D6" s="92"/>
      <c r="E6" s="92"/>
      <c r="F6" s="92"/>
      <c r="G6" s="92"/>
      <c r="H6" s="92"/>
      <c r="I6" s="92"/>
      <c r="J6" s="92"/>
    </row>
    <row r="7" spans="1:14" s="53" customFormat="1" ht="27.75" x14ac:dyDescent="0.35">
      <c r="A7" s="56"/>
      <c r="B7" s="92" t="s">
        <v>100</v>
      </c>
      <c r="C7" s="92"/>
      <c r="D7" s="92"/>
      <c r="E7" s="92"/>
      <c r="F7" s="92"/>
      <c r="G7" s="92"/>
      <c r="H7" s="92"/>
      <c r="I7" s="92"/>
      <c r="J7" s="92"/>
      <c r="K7" s="47"/>
      <c r="L7" s="47"/>
      <c r="M7" s="47"/>
      <c r="N7" s="47"/>
    </row>
    <row r="8" spans="1:14" s="53" customFormat="1" ht="24.75" customHeight="1" thickBot="1" x14ac:dyDescent="0.4">
      <c r="A8" s="56"/>
      <c r="B8" s="57"/>
      <c r="C8" s="57"/>
      <c r="D8" s="57"/>
      <c r="E8" s="57"/>
      <c r="F8" s="57"/>
      <c r="G8" s="57"/>
      <c r="H8" s="57"/>
      <c r="I8" s="57"/>
      <c r="J8" s="57"/>
      <c r="K8" s="46"/>
      <c r="L8" s="54"/>
      <c r="M8" s="54"/>
    </row>
    <row r="9" spans="1:14" s="53" customFormat="1" ht="10.5" customHeight="1" thickTop="1" x14ac:dyDescent="0.35">
      <c r="A9" s="56"/>
      <c r="B9" s="58"/>
      <c r="C9" s="58"/>
      <c r="D9" s="58"/>
      <c r="E9" s="58"/>
      <c r="F9" s="58"/>
      <c r="G9" s="58"/>
      <c r="H9" s="58"/>
      <c r="I9" s="58"/>
      <c r="J9" s="58"/>
      <c r="K9" s="46"/>
      <c r="L9" s="54"/>
      <c r="M9" s="54"/>
    </row>
    <row r="10" spans="1:14" s="53" customFormat="1" ht="57.75" customHeight="1" x14ac:dyDescent="0.25">
      <c r="A10" s="56"/>
      <c r="B10" s="59" t="s">
        <v>57</v>
      </c>
      <c r="C10" s="60" t="s">
        <v>58</v>
      </c>
      <c r="D10" s="59" t="s">
        <v>35</v>
      </c>
      <c r="E10" s="59" t="s">
        <v>0</v>
      </c>
      <c r="F10" s="59" t="s">
        <v>60</v>
      </c>
      <c r="G10" s="61" t="s">
        <v>59</v>
      </c>
      <c r="H10" s="59" t="s">
        <v>61</v>
      </c>
      <c r="I10" s="59" t="s">
        <v>63</v>
      </c>
      <c r="J10" s="61" t="s">
        <v>62</v>
      </c>
      <c r="K10" s="55"/>
      <c r="L10" s="55"/>
    </row>
    <row r="11" spans="1:14" ht="50.1" customHeight="1" x14ac:dyDescent="0.35">
      <c r="A11" s="62"/>
      <c r="B11" s="63">
        <v>1</v>
      </c>
      <c r="C11" s="64" t="s">
        <v>64</v>
      </c>
      <c r="D11" s="65" t="s">
        <v>73</v>
      </c>
      <c r="E11" s="66" t="s">
        <v>65</v>
      </c>
      <c r="F11" s="67" t="s">
        <v>66</v>
      </c>
      <c r="G11" s="68">
        <v>35400</v>
      </c>
      <c r="H11" s="69" t="s">
        <v>36</v>
      </c>
      <c r="I11" s="70">
        <v>45226</v>
      </c>
      <c r="J11" s="70">
        <v>45189</v>
      </c>
    </row>
    <row r="12" spans="1:14" ht="50.1" customHeight="1" x14ac:dyDescent="0.35">
      <c r="A12" s="62"/>
      <c r="B12" s="63">
        <v>2</v>
      </c>
      <c r="C12" s="64" t="s">
        <v>67</v>
      </c>
      <c r="D12" s="65" t="s">
        <v>74</v>
      </c>
      <c r="E12" s="66" t="s">
        <v>88</v>
      </c>
      <c r="F12" s="67" t="s">
        <v>68</v>
      </c>
      <c r="G12" s="71">
        <v>35400</v>
      </c>
      <c r="H12" s="69" t="s">
        <v>36</v>
      </c>
      <c r="I12" s="70">
        <v>45264</v>
      </c>
      <c r="J12" s="70">
        <v>45264</v>
      </c>
    </row>
    <row r="13" spans="1:14" ht="50.1" customHeight="1" x14ac:dyDescent="0.35">
      <c r="A13" s="62"/>
      <c r="B13" s="63">
        <v>3</v>
      </c>
      <c r="C13" s="64" t="s">
        <v>69</v>
      </c>
      <c r="D13" s="65" t="s">
        <v>75</v>
      </c>
      <c r="E13" s="66" t="s">
        <v>94</v>
      </c>
      <c r="F13" s="67" t="s">
        <v>68</v>
      </c>
      <c r="G13" s="72">
        <v>11800</v>
      </c>
      <c r="H13" s="69" t="s">
        <v>36</v>
      </c>
      <c r="I13" s="70">
        <v>45264</v>
      </c>
      <c r="J13" s="70">
        <v>45264</v>
      </c>
    </row>
    <row r="14" spans="1:14" ht="50.1" customHeight="1" x14ac:dyDescent="0.35">
      <c r="A14" s="62"/>
      <c r="B14" s="63">
        <v>4</v>
      </c>
      <c r="C14" s="64" t="s">
        <v>70</v>
      </c>
      <c r="D14" s="65" t="s">
        <v>76</v>
      </c>
      <c r="E14" s="73" t="s">
        <v>96</v>
      </c>
      <c r="F14" s="74" t="s">
        <v>71</v>
      </c>
      <c r="G14" s="75">
        <v>2389.9899999999998</v>
      </c>
      <c r="H14" s="69" t="s">
        <v>36</v>
      </c>
      <c r="I14" s="70">
        <v>45265</v>
      </c>
      <c r="J14" s="70">
        <v>45265</v>
      </c>
    </row>
    <row r="15" spans="1:14" ht="55.5" customHeight="1" x14ac:dyDescent="0.35">
      <c r="A15" s="62"/>
      <c r="B15" s="63">
        <v>5</v>
      </c>
      <c r="C15" s="64" t="s">
        <v>110</v>
      </c>
      <c r="D15" s="65" t="s">
        <v>77</v>
      </c>
      <c r="E15" s="73" t="s">
        <v>72</v>
      </c>
      <c r="F15" s="78" t="s">
        <v>114</v>
      </c>
      <c r="G15" s="75">
        <v>402120.84</v>
      </c>
      <c r="H15" s="69" t="s">
        <v>36</v>
      </c>
      <c r="I15" s="70">
        <v>45079</v>
      </c>
      <c r="J15" s="70">
        <v>45079</v>
      </c>
    </row>
    <row r="16" spans="1:14" ht="50.1" customHeight="1" x14ac:dyDescent="0.35">
      <c r="A16" s="62"/>
      <c r="B16" s="63">
        <v>6</v>
      </c>
      <c r="C16" s="64" t="s">
        <v>111</v>
      </c>
      <c r="D16" s="65" t="s">
        <v>77</v>
      </c>
      <c r="E16" s="73" t="s">
        <v>72</v>
      </c>
      <c r="F16" s="74" t="s">
        <v>97</v>
      </c>
      <c r="G16" s="75">
        <v>61529.79</v>
      </c>
      <c r="H16" s="69" t="s">
        <v>36</v>
      </c>
      <c r="I16" s="70">
        <v>45264</v>
      </c>
      <c r="J16" s="70">
        <v>45264</v>
      </c>
    </row>
    <row r="17" spans="1:12" ht="50.1" customHeight="1" x14ac:dyDescent="0.35">
      <c r="A17" s="62"/>
      <c r="B17" s="63">
        <v>7</v>
      </c>
      <c r="C17" s="64" t="s">
        <v>112</v>
      </c>
      <c r="D17" s="65" t="s">
        <v>77</v>
      </c>
      <c r="E17" s="73" t="s">
        <v>72</v>
      </c>
      <c r="F17" s="74" t="s">
        <v>97</v>
      </c>
      <c r="G17" s="76">
        <v>39268.800000000003</v>
      </c>
      <c r="H17" s="69" t="s">
        <v>36</v>
      </c>
      <c r="I17" s="70">
        <v>45265</v>
      </c>
      <c r="J17" s="70">
        <v>45265</v>
      </c>
    </row>
    <row r="18" spans="1:12" ht="56.25" customHeight="1" x14ac:dyDescent="0.35">
      <c r="A18" s="62"/>
      <c r="B18" s="63">
        <v>8</v>
      </c>
      <c r="C18" s="64" t="s">
        <v>113</v>
      </c>
      <c r="D18" s="65" t="s">
        <v>77</v>
      </c>
      <c r="E18" s="73" t="s">
        <v>72</v>
      </c>
      <c r="F18" s="74" t="s">
        <v>97</v>
      </c>
      <c r="G18" s="75">
        <v>61809.79</v>
      </c>
      <c r="H18" s="69" t="s">
        <v>36</v>
      </c>
      <c r="I18" s="70">
        <v>45246</v>
      </c>
      <c r="J18" s="70">
        <v>45246</v>
      </c>
    </row>
    <row r="19" spans="1:12" ht="56.25" customHeight="1" x14ac:dyDescent="0.35">
      <c r="A19" s="62"/>
      <c r="B19" s="63">
        <v>9</v>
      </c>
      <c r="C19" s="64" t="s">
        <v>80</v>
      </c>
      <c r="D19" s="65" t="s">
        <v>79</v>
      </c>
      <c r="E19" s="73" t="s">
        <v>78</v>
      </c>
      <c r="F19" s="78" t="s">
        <v>81</v>
      </c>
      <c r="G19" s="77">
        <v>16153.02</v>
      </c>
      <c r="H19" s="69" t="s">
        <v>36</v>
      </c>
      <c r="I19" s="70">
        <v>45321</v>
      </c>
      <c r="J19" s="70">
        <v>45322</v>
      </c>
    </row>
    <row r="20" spans="1:12" ht="55.5" customHeight="1" x14ac:dyDescent="0.35">
      <c r="A20" s="62"/>
      <c r="B20" s="63">
        <v>10</v>
      </c>
      <c r="C20" s="64" t="s">
        <v>82</v>
      </c>
      <c r="D20" s="65" t="s">
        <v>83</v>
      </c>
      <c r="E20" s="73" t="s">
        <v>84</v>
      </c>
      <c r="F20" s="78" t="s">
        <v>95</v>
      </c>
      <c r="G20" s="77">
        <v>30872.27</v>
      </c>
      <c r="H20" s="69" t="s">
        <v>36</v>
      </c>
      <c r="I20" s="70">
        <v>45295</v>
      </c>
      <c r="J20" s="70">
        <v>45295</v>
      </c>
    </row>
    <row r="21" spans="1:12" ht="58.5" customHeight="1" x14ac:dyDescent="0.35">
      <c r="A21" s="62"/>
      <c r="B21" s="63">
        <v>11</v>
      </c>
      <c r="C21" s="64" t="s">
        <v>108</v>
      </c>
      <c r="D21" s="65" t="s">
        <v>83</v>
      </c>
      <c r="E21" s="73" t="s">
        <v>84</v>
      </c>
      <c r="F21" s="78" t="s">
        <v>109</v>
      </c>
      <c r="G21" s="77">
        <v>28000</v>
      </c>
      <c r="H21" s="69" t="s">
        <v>36</v>
      </c>
      <c r="I21" s="70">
        <v>45316</v>
      </c>
      <c r="J21" s="70">
        <v>45316</v>
      </c>
    </row>
    <row r="22" spans="1:12" ht="50.1" customHeight="1" x14ac:dyDescent="0.35">
      <c r="A22" s="62"/>
      <c r="B22" s="63">
        <v>12</v>
      </c>
      <c r="C22" s="64" t="s">
        <v>85</v>
      </c>
      <c r="D22" s="65" t="s">
        <v>86</v>
      </c>
      <c r="E22" s="73" t="s">
        <v>87</v>
      </c>
      <c r="F22" s="74" t="s">
        <v>98</v>
      </c>
      <c r="G22" s="77">
        <v>103565.42</v>
      </c>
      <c r="H22" s="69" t="s">
        <v>36</v>
      </c>
      <c r="I22" s="70">
        <v>45310</v>
      </c>
      <c r="J22" s="70">
        <v>45310</v>
      </c>
    </row>
    <row r="23" spans="1:12" ht="50.1" customHeight="1" x14ac:dyDescent="0.35">
      <c r="A23" s="62"/>
      <c r="B23" s="63">
        <v>13</v>
      </c>
      <c r="C23" s="64" t="s">
        <v>89</v>
      </c>
      <c r="D23" s="65" t="s">
        <v>86</v>
      </c>
      <c r="E23" s="73" t="s">
        <v>87</v>
      </c>
      <c r="F23" s="74" t="s">
        <v>90</v>
      </c>
      <c r="G23" s="77">
        <v>28068.3</v>
      </c>
      <c r="H23" s="69" t="s">
        <v>36</v>
      </c>
      <c r="I23" s="70">
        <v>45310</v>
      </c>
      <c r="J23" s="70">
        <v>45310</v>
      </c>
    </row>
    <row r="24" spans="1:12" ht="50.1" customHeight="1" x14ac:dyDescent="0.35">
      <c r="A24" s="62"/>
      <c r="B24" s="63">
        <v>14</v>
      </c>
      <c r="C24" s="64" t="s">
        <v>91</v>
      </c>
      <c r="D24" s="65" t="s">
        <v>86</v>
      </c>
      <c r="E24" s="73" t="s">
        <v>87</v>
      </c>
      <c r="F24" s="74" t="s">
        <v>99</v>
      </c>
      <c r="G24" s="77">
        <v>101829</v>
      </c>
      <c r="H24" s="69" t="s">
        <v>36</v>
      </c>
      <c r="I24" s="70">
        <v>45318</v>
      </c>
      <c r="J24" s="70">
        <v>45318</v>
      </c>
    </row>
    <row r="25" spans="1:12" ht="50.1" customHeight="1" x14ac:dyDescent="0.35">
      <c r="A25" s="62"/>
      <c r="B25" s="63">
        <v>15</v>
      </c>
      <c r="C25" s="64" t="s">
        <v>92</v>
      </c>
      <c r="D25" s="65" t="s">
        <v>86</v>
      </c>
      <c r="E25" s="73" t="s">
        <v>87</v>
      </c>
      <c r="F25" s="78" t="s">
        <v>93</v>
      </c>
      <c r="G25" s="77">
        <v>7904</v>
      </c>
      <c r="H25" s="69" t="s">
        <v>36</v>
      </c>
      <c r="I25" s="70">
        <v>45318</v>
      </c>
      <c r="J25" s="70">
        <v>45318</v>
      </c>
    </row>
    <row r="26" spans="1:12" ht="41.25" customHeight="1" x14ac:dyDescent="0.35">
      <c r="A26" s="62"/>
      <c r="B26" s="79"/>
      <c r="C26" s="80"/>
      <c r="D26" s="80"/>
      <c r="E26" s="81" t="s">
        <v>1</v>
      </c>
      <c r="F26" s="82"/>
      <c r="G26" s="83">
        <f>SUM(G11:G25)</f>
        <v>966111.2200000002</v>
      </c>
      <c r="H26" s="84"/>
      <c r="I26" s="84"/>
      <c r="J26" s="84"/>
      <c r="L26" s="48"/>
    </row>
    <row r="27" spans="1:12" ht="34.5" customHeight="1" x14ac:dyDescent="0.35">
      <c r="A27" s="62"/>
      <c r="B27" s="85"/>
      <c r="C27" s="86"/>
      <c r="D27" s="86"/>
      <c r="E27" s="86"/>
      <c r="F27" s="58"/>
      <c r="G27" s="87"/>
      <c r="H27" s="62"/>
      <c r="I27" s="62"/>
      <c r="J27" s="62"/>
      <c r="L27" s="48"/>
    </row>
    <row r="28" spans="1:12" ht="34.5" customHeight="1" x14ac:dyDescent="0.35">
      <c r="A28" s="62"/>
      <c r="B28" s="85"/>
      <c r="C28" s="86"/>
      <c r="D28" s="86"/>
      <c r="E28" s="86"/>
      <c r="F28" s="58"/>
      <c r="G28" s="87"/>
      <c r="H28" s="62"/>
      <c r="I28" s="62"/>
      <c r="J28" s="62"/>
      <c r="L28" s="48"/>
    </row>
    <row r="29" spans="1:12" ht="34.5" customHeight="1" x14ac:dyDescent="0.35">
      <c r="A29" s="62"/>
      <c r="B29" s="85"/>
      <c r="C29" s="86"/>
      <c r="D29" s="86"/>
      <c r="E29" s="86"/>
      <c r="F29" s="58"/>
      <c r="G29" s="87"/>
      <c r="H29" s="62"/>
      <c r="I29" s="62"/>
      <c r="J29" s="62"/>
      <c r="L29" s="48"/>
    </row>
    <row r="30" spans="1:12" ht="34.5" customHeight="1" x14ac:dyDescent="0.35">
      <c r="A30" s="62"/>
      <c r="B30" s="85"/>
      <c r="C30" s="86"/>
      <c r="D30" s="86"/>
      <c r="E30" s="86"/>
      <c r="F30" s="58"/>
      <c r="G30" s="87"/>
      <c r="H30" s="62"/>
      <c r="I30" s="62"/>
      <c r="J30" s="62"/>
      <c r="L30" s="48"/>
    </row>
    <row r="31" spans="1:12" ht="16.5" customHeight="1" x14ac:dyDescent="0.35">
      <c r="A31" s="62"/>
      <c r="B31" s="85"/>
      <c r="C31" s="86"/>
      <c r="D31" s="86"/>
      <c r="E31" s="86"/>
      <c r="F31" s="58"/>
      <c r="G31" s="87"/>
      <c r="H31" s="62"/>
      <c r="I31" s="62"/>
      <c r="J31" s="62"/>
      <c r="L31" s="48"/>
    </row>
    <row r="32" spans="1:12" ht="16.5" customHeight="1" x14ac:dyDescent="0.35">
      <c r="A32" s="62"/>
      <c r="B32" s="85"/>
      <c r="C32" s="86"/>
      <c r="D32" s="86"/>
      <c r="E32" s="86"/>
      <c r="F32" s="58"/>
      <c r="G32" s="87"/>
      <c r="H32" s="62"/>
      <c r="I32" s="62"/>
      <c r="J32" s="62"/>
      <c r="L32" s="48"/>
    </row>
    <row r="33" spans="1:12" ht="16.5" customHeight="1" x14ac:dyDescent="0.35">
      <c r="A33" s="62"/>
      <c r="B33" s="85"/>
      <c r="C33" s="86"/>
      <c r="D33" s="86"/>
      <c r="E33" s="86"/>
      <c r="F33" s="58"/>
      <c r="G33" s="87"/>
      <c r="H33" s="62"/>
      <c r="I33" s="62"/>
      <c r="J33" s="62"/>
      <c r="L33" s="48"/>
    </row>
    <row r="34" spans="1:12" ht="16.5" customHeight="1" x14ac:dyDescent="0.35">
      <c r="A34" s="62"/>
      <c r="B34" s="85"/>
      <c r="C34" s="88"/>
      <c r="D34" s="88"/>
      <c r="E34" s="62"/>
      <c r="F34" s="62"/>
      <c r="G34" s="89"/>
      <c r="H34" s="62"/>
      <c r="I34" s="62"/>
      <c r="J34" s="62"/>
    </row>
    <row r="35" spans="1:12" ht="16.5" hidden="1" customHeight="1" x14ac:dyDescent="0.35">
      <c r="A35" s="62"/>
      <c r="B35" s="85"/>
      <c r="C35" s="88"/>
      <c r="D35" s="88"/>
      <c r="E35" s="62"/>
      <c r="F35" s="62"/>
      <c r="G35" s="89"/>
      <c r="H35" s="62"/>
      <c r="I35" s="62"/>
      <c r="J35" s="62"/>
    </row>
    <row r="36" spans="1:12" ht="31.5" customHeight="1" x14ac:dyDescent="0.35">
      <c r="A36" s="62"/>
      <c r="B36" s="94" t="s">
        <v>106</v>
      </c>
      <c r="C36" s="94"/>
      <c r="D36" s="94"/>
      <c r="E36" s="94"/>
      <c r="F36" s="58" t="s">
        <v>101</v>
      </c>
      <c r="G36" s="93" t="s">
        <v>34</v>
      </c>
      <c r="H36" s="93"/>
      <c r="I36" s="93"/>
      <c r="J36" s="93"/>
    </row>
    <row r="37" spans="1:12" ht="36" customHeight="1" x14ac:dyDescent="0.35">
      <c r="A37" s="62"/>
      <c r="B37" s="94" t="s">
        <v>105</v>
      </c>
      <c r="C37" s="94"/>
      <c r="D37" s="94"/>
      <c r="E37" s="94"/>
      <c r="F37" s="90" t="s">
        <v>104</v>
      </c>
      <c r="G37" s="93" t="s">
        <v>103</v>
      </c>
      <c r="H37" s="93"/>
      <c r="I37" s="93"/>
      <c r="J37" s="93"/>
    </row>
    <row r="38" spans="1:12" ht="36" customHeight="1" x14ac:dyDescent="0.35">
      <c r="A38" s="93" t="s">
        <v>107</v>
      </c>
      <c r="B38" s="93"/>
      <c r="C38" s="93"/>
      <c r="D38" s="94"/>
      <c r="E38" s="94"/>
      <c r="F38" s="90" t="s">
        <v>102</v>
      </c>
      <c r="G38" s="93" t="s">
        <v>54</v>
      </c>
      <c r="H38" s="93"/>
      <c r="I38" s="93"/>
      <c r="J38" s="93"/>
    </row>
    <row r="39" spans="1:12" ht="27" x14ac:dyDescent="0.35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12" ht="27" x14ac:dyDescent="0.35">
      <c r="A40" s="62"/>
      <c r="B40" s="85"/>
      <c r="C40" s="62"/>
      <c r="D40" s="62"/>
      <c r="E40" s="62"/>
      <c r="F40" s="62"/>
      <c r="G40" s="62"/>
      <c r="H40" s="62"/>
      <c r="I40" s="62"/>
      <c r="J40" s="88"/>
    </row>
    <row r="41" spans="1:12" ht="27" x14ac:dyDescent="0.35">
      <c r="A41" s="62"/>
      <c r="B41" s="85"/>
      <c r="C41" s="62"/>
      <c r="D41" s="62"/>
      <c r="E41" s="62"/>
      <c r="F41" s="62"/>
      <c r="G41" s="62"/>
      <c r="H41" s="62"/>
      <c r="I41" s="62"/>
      <c r="J41" s="62"/>
    </row>
    <row r="42" spans="1:12" ht="27" x14ac:dyDescent="0.35">
      <c r="A42" s="62"/>
      <c r="B42" s="85"/>
      <c r="C42" s="62"/>
      <c r="D42" s="62"/>
      <c r="E42" s="62"/>
      <c r="F42" s="62"/>
      <c r="G42" s="62"/>
      <c r="H42" s="62"/>
      <c r="I42" s="62"/>
      <c r="J42" s="62"/>
    </row>
    <row r="43" spans="1:12" ht="27" x14ac:dyDescent="0.35">
      <c r="A43" s="62"/>
      <c r="B43" s="85"/>
      <c r="C43" s="62"/>
      <c r="D43" s="62"/>
      <c r="E43" s="62"/>
      <c r="F43" s="89"/>
      <c r="G43" s="62"/>
      <c r="H43" s="62"/>
      <c r="I43" s="62"/>
      <c r="J43" s="62"/>
    </row>
    <row r="44" spans="1:12" ht="27" x14ac:dyDescent="0.35">
      <c r="A44" s="62"/>
      <c r="B44" s="85"/>
      <c r="C44" s="62"/>
      <c r="D44" s="62"/>
      <c r="E44" s="62"/>
      <c r="F44" s="89"/>
      <c r="G44" s="62"/>
      <c r="H44" s="62"/>
      <c r="I44" s="62"/>
      <c r="J44" s="62"/>
    </row>
    <row r="45" spans="1:12" ht="27" x14ac:dyDescent="0.35">
      <c r="A45" s="62"/>
      <c r="B45" s="85"/>
      <c r="C45" s="62"/>
      <c r="D45" s="62"/>
      <c r="E45" s="62"/>
      <c r="F45" s="62"/>
      <c r="G45" s="89"/>
      <c r="H45" s="62"/>
      <c r="I45" s="62"/>
      <c r="J45" s="62"/>
    </row>
    <row r="46" spans="1:12" ht="27" x14ac:dyDescent="0.35">
      <c r="A46" s="62"/>
      <c r="B46" s="85"/>
      <c r="C46" s="62"/>
      <c r="D46" s="62"/>
      <c r="E46" s="62"/>
      <c r="F46" s="62"/>
      <c r="G46" s="89"/>
      <c r="H46" s="89"/>
      <c r="I46" s="62"/>
      <c r="J46" s="62"/>
    </row>
    <row r="47" spans="1:12" ht="27" x14ac:dyDescent="0.35">
      <c r="A47" s="62"/>
      <c r="B47" s="85"/>
      <c r="C47" s="62"/>
      <c r="D47" s="62"/>
      <c r="E47" s="62"/>
      <c r="F47" s="62"/>
      <c r="G47" s="62"/>
      <c r="H47" s="91"/>
      <c r="I47" s="62"/>
      <c r="J47" s="62"/>
    </row>
    <row r="48" spans="1:12" ht="27" x14ac:dyDescent="0.35">
      <c r="A48" s="62"/>
      <c r="B48" s="85"/>
      <c r="C48" s="62"/>
      <c r="D48" s="62"/>
      <c r="E48" s="62"/>
      <c r="F48" s="62"/>
      <c r="G48" s="62"/>
      <c r="H48" s="62"/>
      <c r="I48" s="62"/>
      <c r="J48" s="62"/>
      <c r="K48" s="51"/>
    </row>
    <row r="49" spans="1:11" ht="27" x14ac:dyDescent="0.35">
      <c r="A49" s="62"/>
      <c r="B49" s="85"/>
      <c r="C49" s="62"/>
      <c r="D49" s="62"/>
      <c r="E49" s="62"/>
      <c r="F49" s="62"/>
      <c r="G49" s="62"/>
      <c r="H49" s="62"/>
      <c r="I49" s="62"/>
      <c r="J49" s="62"/>
      <c r="K49" s="47"/>
    </row>
    <row r="50" spans="1:11" ht="27" x14ac:dyDescent="0.35">
      <c r="A50" s="62"/>
      <c r="B50" s="85"/>
      <c r="C50" s="62"/>
      <c r="D50" s="62"/>
      <c r="E50" s="62"/>
      <c r="F50" s="62"/>
      <c r="G50" s="62"/>
      <c r="H50" s="62"/>
      <c r="I50" s="62"/>
      <c r="J50" s="62"/>
    </row>
    <row r="51" spans="1:11" ht="27" x14ac:dyDescent="0.35">
      <c r="A51" s="62"/>
      <c r="B51" s="85"/>
      <c r="C51" s="62"/>
      <c r="D51" s="62"/>
      <c r="E51" s="62"/>
      <c r="F51" s="62"/>
      <c r="G51" s="62"/>
      <c r="H51" s="62"/>
      <c r="I51" s="62"/>
      <c r="J51" s="62"/>
    </row>
    <row r="52" spans="1:11" ht="27" x14ac:dyDescent="0.35">
      <c r="A52" s="62"/>
      <c r="B52" s="85"/>
      <c r="C52" s="62"/>
      <c r="D52" s="62"/>
      <c r="E52" s="62"/>
      <c r="F52" s="62"/>
      <c r="G52" s="62"/>
      <c r="H52" s="62"/>
      <c r="I52" s="62"/>
      <c r="J52" s="62"/>
    </row>
    <row r="53" spans="1:11" ht="27" x14ac:dyDescent="0.35">
      <c r="A53" s="62"/>
      <c r="B53" s="85"/>
      <c r="C53" s="62"/>
      <c r="D53" s="62"/>
      <c r="E53" s="62"/>
      <c r="F53" s="62"/>
      <c r="G53" s="62"/>
      <c r="H53" s="62"/>
      <c r="I53" s="62"/>
      <c r="J53" s="62"/>
    </row>
    <row r="54" spans="1:11" ht="27" x14ac:dyDescent="0.35">
      <c r="A54" s="62"/>
      <c r="B54" s="85"/>
      <c r="C54" s="62"/>
      <c r="D54" s="62"/>
      <c r="E54" s="62"/>
      <c r="F54" s="62"/>
      <c r="G54" s="62"/>
      <c r="H54" s="62"/>
      <c r="I54" s="62"/>
      <c r="J54" s="62"/>
    </row>
    <row r="55" spans="1:11" ht="27" x14ac:dyDescent="0.35">
      <c r="A55" s="62"/>
      <c r="B55" s="85"/>
      <c r="C55" s="62"/>
      <c r="D55" s="62"/>
      <c r="E55" s="62"/>
      <c r="F55" s="62"/>
      <c r="G55" s="62"/>
      <c r="H55" s="62"/>
      <c r="I55" s="62"/>
      <c r="J55" s="62"/>
    </row>
    <row r="56" spans="1:11" ht="27" x14ac:dyDescent="0.35">
      <c r="A56" s="62"/>
      <c r="B56" s="85"/>
      <c r="C56" s="62"/>
      <c r="D56" s="62"/>
      <c r="E56" s="62"/>
      <c r="F56" s="62"/>
      <c r="G56" s="62"/>
      <c r="H56" s="62"/>
      <c r="I56" s="62"/>
      <c r="J56" s="62"/>
    </row>
    <row r="57" spans="1:11" ht="27" x14ac:dyDescent="0.35">
      <c r="A57" s="62"/>
      <c r="B57" s="85"/>
      <c r="C57" s="62"/>
      <c r="D57" s="62"/>
      <c r="E57" s="62"/>
      <c r="F57" s="62"/>
      <c r="G57" s="62"/>
      <c r="H57" s="62"/>
      <c r="I57" s="62"/>
      <c r="J57" s="62"/>
    </row>
    <row r="58" spans="1:11" ht="27" x14ac:dyDescent="0.35">
      <c r="A58" s="62"/>
      <c r="B58" s="85"/>
      <c r="C58" s="62"/>
      <c r="D58" s="62"/>
      <c r="E58" s="62"/>
      <c r="F58" s="62"/>
      <c r="G58" s="62"/>
      <c r="H58" s="62"/>
      <c r="I58" s="62"/>
      <c r="J58" s="62"/>
    </row>
    <row r="59" spans="1:11" ht="27" x14ac:dyDescent="0.35">
      <c r="A59" s="62"/>
      <c r="B59" s="85"/>
      <c r="C59" s="62"/>
      <c r="D59" s="62"/>
      <c r="E59" s="62"/>
      <c r="F59" s="62"/>
      <c r="G59" s="62"/>
      <c r="H59" s="62"/>
      <c r="I59" s="62"/>
      <c r="J59" s="62"/>
    </row>
    <row r="60" spans="1:11" ht="27" x14ac:dyDescent="0.35">
      <c r="A60" s="62"/>
      <c r="B60" s="85"/>
      <c r="C60" s="62"/>
      <c r="D60" s="62"/>
      <c r="E60" s="62"/>
      <c r="F60" s="62"/>
      <c r="G60" s="62"/>
      <c r="H60" s="62"/>
      <c r="I60" s="62"/>
      <c r="J60" s="62"/>
    </row>
    <row r="61" spans="1:11" ht="27" x14ac:dyDescent="0.35">
      <c r="A61" s="62"/>
      <c r="B61" s="85"/>
      <c r="C61" s="62"/>
      <c r="D61" s="62"/>
      <c r="E61" s="62"/>
      <c r="F61" s="62"/>
      <c r="G61" s="62"/>
      <c r="H61" s="62"/>
      <c r="I61" s="62"/>
      <c r="J61" s="62"/>
    </row>
    <row r="62" spans="1:11" ht="27" x14ac:dyDescent="0.35">
      <c r="A62" s="62"/>
      <c r="B62" s="85"/>
      <c r="C62" s="62"/>
      <c r="D62" s="62"/>
      <c r="E62" s="62"/>
      <c r="F62" s="62"/>
      <c r="G62" s="62"/>
      <c r="H62" s="62"/>
      <c r="I62" s="62"/>
      <c r="J62" s="62"/>
    </row>
    <row r="63" spans="1:11" ht="27" x14ac:dyDescent="0.35">
      <c r="A63" s="62"/>
      <c r="B63" s="85"/>
      <c r="C63" s="62"/>
      <c r="D63" s="62"/>
      <c r="E63" s="62"/>
      <c r="F63" s="62"/>
      <c r="G63" s="62"/>
      <c r="H63" s="62"/>
      <c r="I63" s="62"/>
      <c r="J63" s="62"/>
    </row>
    <row r="64" spans="1:11" x14ac:dyDescent="0.35">
      <c r="B64" s="49"/>
    </row>
    <row r="65" spans="2:10" x14ac:dyDescent="0.35">
      <c r="B65" s="49"/>
    </row>
    <row r="66" spans="2:10" x14ac:dyDescent="0.35">
      <c r="B66" s="49"/>
    </row>
    <row r="67" spans="2:10" x14ac:dyDescent="0.35">
      <c r="B67" s="49"/>
    </row>
    <row r="68" spans="2:10" x14ac:dyDescent="0.35">
      <c r="B68" s="49"/>
    </row>
    <row r="69" spans="2:10" x14ac:dyDescent="0.35">
      <c r="B69" s="49"/>
    </row>
    <row r="70" spans="2:10" x14ac:dyDescent="0.35">
      <c r="B70" s="49"/>
    </row>
    <row r="71" spans="2:10" x14ac:dyDescent="0.35">
      <c r="B71" s="49"/>
    </row>
    <row r="73" spans="2:10" x14ac:dyDescent="0.35">
      <c r="B73" s="52"/>
      <c r="C73" s="52"/>
      <c r="D73" s="52"/>
    </row>
    <row r="74" spans="2:10" x14ac:dyDescent="0.35">
      <c r="B74" s="50"/>
      <c r="C74" s="50"/>
      <c r="D74" s="50"/>
      <c r="F74" s="50"/>
      <c r="H74" s="50"/>
      <c r="I74" s="50"/>
      <c r="J74" s="50"/>
    </row>
    <row r="82" spans="11:11" x14ac:dyDescent="0.35">
      <c r="K82" s="50"/>
    </row>
  </sheetData>
  <mergeCells count="10">
    <mergeCell ref="B5:J5"/>
    <mergeCell ref="B6:J6"/>
    <mergeCell ref="B7:J7"/>
    <mergeCell ref="G36:J36"/>
    <mergeCell ref="G38:J38"/>
    <mergeCell ref="G37:J37"/>
    <mergeCell ref="B36:E36"/>
    <mergeCell ref="B37:E37"/>
    <mergeCell ref="D38:E38"/>
    <mergeCell ref="A38:C38"/>
  </mergeCells>
  <phoneticPr fontId="14" type="noConversion"/>
  <pageMargins left="0.65" right="0.67" top="0.6" bottom="0.74803149606299213" header="0.31496062992125984" footer="0.31496062992125984"/>
  <pageSetup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3:D38"/>
  <sheetViews>
    <sheetView topLeftCell="A8" workbookViewId="0">
      <selection activeCell="A2" sqref="A2:D43"/>
    </sheetView>
  </sheetViews>
  <sheetFormatPr defaultColWidth="11.42578125" defaultRowHeight="15" x14ac:dyDescent="0.25"/>
  <cols>
    <col min="1" max="2" width="22.42578125" customWidth="1"/>
    <col min="3" max="3" width="19.28515625" customWidth="1"/>
    <col min="4" max="4" width="19.5703125" customWidth="1"/>
  </cols>
  <sheetData>
    <row r="3" spans="1:4" ht="23.25" x14ac:dyDescent="0.35">
      <c r="A3" s="42" t="s">
        <v>51</v>
      </c>
      <c r="B3" s="42"/>
    </row>
    <row r="4" spans="1:4" x14ac:dyDescent="0.25">
      <c r="A4" s="9" t="s">
        <v>37</v>
      </c>
    </row>
    <row r="5" spans="1:4" x14ac:dyDescent="0.25">
      <c r="A5" s="18" t="s">
        <v>38</v>
      </c>
    </row>
    <row r="6" spans="1:4" x14ac:dyDescent="0.25">
      <c r="A6" s="1">
        <v>200</v>
      </c>
      <c r="B6" s="1">
        <v>1</v>
      </c>
      <c r="C6" s="35">
        <f>A6*B6</f>
        <v>200</v>
      </c>
    </row>
    <row r="7" spans="1:4" x14ac:dyDescent="0.25">
      <c r="A7" s="1">
        <v>500</v>
      </c>
      <c r="B7" s="1">
        <v>3</v>
      </c>
      <c r="C7" s="35">
        <f t="shared" ref="C7" si="0">A7*B7</f>
        <v>1500</v>
      </c>
    </row>
    <row r="8" spans="1:4" x14ac:dyDescent="0.25">
      <c r="A8" s="1">
        <v>1000</v>
      </c>
      <c r="B8" s="1">
        <f>100+77+42+1</f>
        <v>220</v>
      </c>
      <c r="C8" s="39">
        <f>A8*B8</f>
        <v>220000</v>
      </c>
    </row>
    <row r="9" spans="1:4" ht="15.75" thickBot="1" x14ac:dyDescent="0.3">
      <c r="A9" s="18" t="s">
        <v>39</v>
      </c>
      <c r="B9" s="1"/>
      <c r="C9" s="40">
        <f>+C6+C7+C8</f>
        <v>221700</v>
      </c>
      <c r="D9" t="s">
        <v>40</v>
      </c>
    </row>
    <row r="10" spans="1:4" ht="15.75" thickTop="1" x14ac:dyDescent="0.25">
      <c r="A10" s="1"/>
      <c r="B10" s="1"/>
    </row>
    <row r="11" spans="1:4" x14ac:dyDescent="0.25">
      <c r="A11" s="1">
        <v>500</v>
      </c>
      <c r="B11" s="1">
        <v>187</v>
      </c>
      <c r="C11" s="35">
        <f t="shared" ref="C11:C12" si="1">A11*B11</f>
        <v>93500</v>
      </c>
    </row>
    <row r="12" spans="1:4" x14ac:dyDescent="0.25">
      <c r="A12" s="1">
        <v>1000</v>
      </c>
      <c r="B12" s="1">
        <v>846</v>
      </c>
      <c r="C12" s="39">
        <f t="shared" si="1"/>
        <v>846000</v>
      </c>
    </row>
    <row r="13" spans="1:4" ht="15.75" thickBot="1" x14ac:dyDescent="0.3">
      <c r="A13" s="18" t="s">
        <v>39</v>
      </c>
      <c r="B13" s="1"/>
      <c r="C13" s="41">
        <f>+C11+C12</f>
        <v>939500</v>
      </c>
      <c r="D13" t="s">
        <v>41</v>
      </c>
    </row>
    <row r="14" spans="1:4" ht="15.75" thickTop="1" x14ac:dyDescent="0.25">
      <c r="A14" s="1"/>
      <c r="B14" s="1"/>
    </row>
    <row r="15" spans="1:4" x14ac:dyDescent="0.25">
      <c r="A15" s="1"/>
      <c r="B15" s="1"/>
    </row>
    <row r="16" spans="1:4" x14ac:dyDescent="0.25">
      <c r="A16" s="1">
        <v>200</v>
      </c>
      <c r="B16" s="1">
        <v>1</v>
      </c>
      <c r="C16" s="35">
        <f>A16*B16</f>
        <v>200</v>
      </c>
    </row>
    <row r="17" spans="1:4" x14ac:dyDescent="0.25">
      <c r="A17" s="1">
        <v>1000</v>
      </c>
      <c r="B17" s="1">
        <v>61</v>
      </c>
      <c r="C17" s="39">
        <f>A17*B17</f>
        <v>61000</v>
      </c>
      <c r="D17" t="s">
        <v>42</v>
      </c>
    </row>
    <row r="18" spans="1:4" ht="15.75" thickBot="1" x14ac:dyDescent="0.3">
      <c r="A18" s="18" t="s">
        <v>39</v>
      </c>
      <c r="B18" s="1"/>
      <c r="C18" s="41">
        <f>+C16+C17</f>
        <v>61200</v>
      </c>
    </row>
    <row r="19" spans="1:4" ht="15.75" thickTop="1" x14ac:dyDescent="0.25">
      <c r="A19" s="1"/>
      <c r="B19" s="1"/>
    </row>
    <row r="20" spans="1:4" x14ac:dyDescent="0.25">
      <c r="A20" s="18" t="s">
        <v>43</v>
      </c>
      <c r="B20" s="1"/>
      <c r="C20" s="13">
        <f>+C9+C13+C18</f>
        <v>1222400</v>
      </c>
    </row>
    <row r="21" spans="1:4" x14ac:dyDescent="0.25">
      <c r="A21" s="1"/>
      <c r="B21" s="1"/>
    </row>
    <row r="22" spans="1:4" x14ac:dyDescent="0.25">
      <c r="A22" s="1"/>
    </row>
    <row r="23" spans="1:4" x14ac:dyDescent="0.25">
      <c r="A23" s="18" t="s">
        <v>44</v>
      </c>
    </row>
    <row r="24" spans="1:4" x14ac:dyDescent="0.25">
      <c r="A24" s="1">
        <v>200</v>
      </c>
      <c r="B24" s="1">
        <v>2</v>
      </c>
      <c r="C24" s="35">
        <f>A24*B24</f>
        <v>400</v>
      </c>
    </row>
    <row r="25" spans="1:4" x14ac:dyDescent="0.25">
      <c r="A25" s="1">
        <v>500</v>
      </c>
      <c r="B25" s="1">
        <f>3+187</f>
        <v>190</v>
      </c>
      <c r="C25" s="35">
        <f t="shared" ref="C25" si="2">A25*B25</f>
        <v>95000</v>
      </c>
    </row>
    <row r="26" spans="1:4" x14ac:dyDescent="0.25">
      <c r="A26" s="1">
        <v>1000</v>
      </c>
      <c r="B26" s="45">
        <v>1127</v>
      </c>
      <c r="C26" s="39">
        <f>A26*B26</f>
        <v>1127000</v>
      </c>
    </row>
    <row r="27" spans="1:4" ht="15.75" thickBot="1" x14ac:dyDescent="0.3">
      <c r="A27" s="18" t="s">
        <v>39</v>
      </c>
      <c r="C27" s="41">
        <f>+C24+C25+C26</f>
        <v>1222400</v>
      </c>
    </row>
    <row r="28" spans="1:4" ht="15.75" thickTop="1" x14ac:dyDescent="0.25"/>
    <row r="30" spans="1:4" x14ac:dyDescent="0.25">
      <c r="A30" s="18" t="s">
        <v>45</v>
      </c>
      <c r="C30" s="18" t="s">
        <v>46</v>
      </c>
    </row>
    <row r="31" spans="1:4" x14ac:dyDescent="0.25">
      <c r="A31" s="18" t="s">
        <v>47</v>
      </c>
      <c r="B31" s="18"/>
      <c r="C31" s="18" t="s">
        <v>48</v>
      </c>
    </row>
    <row r="32" spans="1:4" x14ac:dyDescent="0.25">
      <c r="A32" s="18" t="s">
        <v>49</v>
      </c>
      <c r="B32" s="18"/>
      <c r="C32" s="18" t="s">
        <v>50</v>
      </c>
    </row>
    <row r="33" spans="1:3" x14ac:dyDescent="0.25">
      <c r="A33" s="43">
        <v>44987</v>
      </c>
      <c r="C33" s="43">
        <v>44987</v>
      </c>
    </row>
    <row r="34" spans="1:3" x14ac:dyDescent="0.25">
      <c r="A34" s="44">
        <v>0.58472222222222225</v>
      </c>
      <c r="C34" s="44">
        <v>0.58472222222222225</v>
      </c>
    </row>
    <row r="36" spans="1:3" x14ac:dyDescent="0.25">
      <c r="B36" s="18" t="s">
        <v>46</v>
      </c>
    </row>
    <row r="37" spans="1:3" x14ac:dyDescent="0.25">
      <c r="B37" s="18" t="s">
        <v>52</v>
      </c>
    </row>
    <row r="38" spans="1:3" x14ac:dyDescent="0.25">
      <c r="B38" s="18" t="s">
        <v>53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95" t="s">
        <v>3</v>
      </c>
      <c r="D6" s="95"/>
      <c r="E6" s="95"/>
      <c r="F6" s="95"/>
      <c r="G6" s="95"/>
      <c r="H6" s="8"/>
    </row>
    <row r="7" spans="2:8" x14ac:dyDescent="0.25">
      <c r="B7" s="6"/>
      <c r="H7" s="7"/>
    </row>
    <row r="8" spans="2:8" x14ac:dyDescent="0.25">
      <c r="B8" s="6"/>
      <c r="D8" s="9" t="s">
        <v>4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96" t="s">
        <v>5</v>
      </c>
      <c r="C11" s="97"/>
      <c r="D11" s="97"/>
      <c r="E11" s="97"/>
      <c r="F11" s="97"/>
      <c r="G11" s="97"/>
      <c r="H11" s="98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6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7</v>
      </c>
      <c r="F15" s="1"/>
      <c r="H15" s="7"/>
    </row>
    <row r="16" spans="2:8" ht="16.5" x14ac:dyDescent="0.35">
      <c r="B16" s="11" t="s">
        <v>8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9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10</v>
      </c>
      <c r="F20" s="1"/>
      <c r="H20" s="7"/>
    </row>
    <row r="21" spans="2:13" x14ac:dyDescent="0.25">
      <c r="B21" s="11" t="s">
        <v>11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99" t="s">
        <v>12</v>
      </c>
      <c r="D23" s="99"/>
      <c r="E23" s="99"/>
      <c r="F23" s="99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13</v>
      </c>
      <c r="C25" s="16">
        <v>971999.14</v>
      </c>
      <c r="D25" s="18" t="s">
        <v>14</v>
      </c>
      <c r="E25" s="19"/>
      <c r="F25" s="18" t="s">
        <v>15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16</v>
      </c>
      <c r="C27" s="19"/>
      <c r="D27" s="18" t="s">
        <v>17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00" t="s">
        <v>18</v>
      </c>
      <c r="C29" s="101"/>
      <c r="D29" s="101"/>
      <c r="E29" s="101"/>
      <c r="F29" s="101"/>
      <c r="G29" s="101"/>
      <c r="H29" s="102"/>
    </row>
    <row r="30" spans="2:13" ht="15.75" thickTop="1" x14ac:dyDescent="0.25">
      <c r="B30" s="6"/>
      <c r="F30" s="1"/>
      <c r="H30" s="7"/>
    </row>
    <row r="31" spans="2:13" x14ac:dyDescent="0.25">
      <c r="B31" s="103" t="s">
        <v>19</v>
      </c>
      <c r="C31" s="104"/>
      <c r="D31" s="104"/>
      <c r="E31" s="104"/>
      <c r="F31" s="104"/>
      <c r="G31" s="104"/>
      <c r="H31" s="105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20</v>
      </c>
      <c r="E33" s="24"/>
      <c r="F33" s="23" t="s">
        <v>21</v>
      </c>
      <c r="G33" s="23" t="s">
        <v>22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23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23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23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23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23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10</v>
      </c>
      <c r="C45" s="22"/>
      <c r="D45" s="22"/>
      <c r="E45" s="22"/>
      <c r="F45" s="22"/>
      <c r="G45" s="22"/>
      <c r="H45" s="25"/>
    </row>
    <row r="46" spans="2:9" x14ac:dyDescent="0.25">
      <c r="B46" s="11" t="s">
        <v>11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97" t="s">
        <v>2</v>
      </c>
      <c r="C2" s="97"/>
      <c r="D2" s="97"/>
    </row>
    <row r="3" spans="2:4" x14ac:dyDescent="0.25">
      <c r="B3" t="s">
        <v>33</v>
      </c>
    </row>
    <row r="6" spans="2:4" x14ac:dyDescent="0.25">
      <c r="B6" s="9" t="s">
        <v>24</v>
      </c>
      <c r="C6" s="9"/>
    </row>
    <row r="7" spans="2:4" x14ac:dyDescent="0.25">
      <c r="B7" t="s">
        <v>25</v>
      </c>
      <c r="D7" s="35">
        <v>189543.07</v>
      </c>
    </row>
    <row r="8" spans="2:4" x14ac:dyDescent="0.25">
      <c r="B8" t="s">
        <v>26</v>
      </c>
      <c r="D8" s="35">
        <v>3892815.52</v>
      </c>
    </row>
    <row r="9" spans="2:4" x14ac:dyDescent="0.25">
      <c r="B9" t="s">
        <v>27</v>
      </c>
      <c r="D9" s="35">
        <v>762391</v>
      </c>
    </row>
    <row r="10" spans="2:4" ht="15.75" thickBot="1" x14ac:dyDescent="0.3">
      <c r="B10" s="18" t="s">
        <v>29</v>
      </c>
      <c r="C10" s="1"/>
      <c r="D10" s="37">
        <f>SUM(D7:D9)</f>
        <v>4844749.59</v>
      </c>
    </row>
    <row r="12" spans="2:4" ht="15.75" thickBot="1" x14ac:dyDescent="0.3">
      <c r="B12" t="s">
        <v>30</v>
      </c>
      <c r="C12" t="s">
        <v>28</v>
      </c>
      <c r="D12" s="36">
        <f>+'Enero 2024'!G26</f>
        <v>966111.2200000002</v>
      </c>
    </row>
    <row r="15" spans="2:4" ht="15.75" thickBot="1" x14ac:dyDescent="0.3">
      <c r="B15" s="18" t="s">
        <v>31</v>
      </c>
      <c r="C15" s="1" t="s">
        <v>32</v>
      </c>
      <c r="D15" s="38">
        <f>+D10-D12</f>
        <v>3878638.3699999996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Enero 2024</vt:lpstr>
      <vt:lpstr>Hoja2</vt:lpstr>
      <vt:lpstr>Analisis por anti</vt:lpstr>
      <vt:lpstr>Hoja1</vt:lpstr>
      <vt:lpstr>'Enero 2024'!Print_Area</vt:lpstr>
      <vt:lpstr>'Enero 2024'!Print_Titles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2024-02-12T17:44:34Z</cp:lastPrinted>
  <dcterms:created xsi:type="dcterms:W3CDTF">2019-09-05T12:51:01Z</dcterms:created>
  <dcterms:modified xsi:type="dcterms:W3CDTF">2024-02-12T17:52:31Z</dcterms:modified>
</cp:coreProperties>
</file>