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abril 2023\"/>
    </mc:Choice>
  </mc:AlternateContent>
  <xr:revisionPtr revIDLastSave="0" documentId="13_ncr:1_{20153D54-CB68-4BC3-87AA-D9208B97FD2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F16" i="2"/>
  <c r="G16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E26" i="2" l="1"/>
  <c r="F26" i="2"/>
  <c r="G26" i="2"/>
  <c r="H26" i="2"/>
  <c r="I26" i="2"/>
  <c r="J26" i="2"/>
  <c r="K26" i="2"/>
  <c r="L26" i="2"/>
  <c r="M26" i="2"/>
  <c r="N26" i="2"/>
  <c r="O26" i="2"/>
  <c r="P26" i="2"/>
  <c r="Q17" i="2"/>
  <c r="Q82" i="2"/>
  <c r="Q80" i="2"/>
  <c r="Q79" i="2"/>
  <c r="Q77" i="2"/>
  <c r="Q76" i="2"/>
  <c r="Q73" i="2"/>
  <c r="Q72" i="2"/>
  <c r="Q71" i="2"/>
  <c r="Q69" i="2"/>
  <c r="Q68" i="2"/>
  <c r="Q66" i="2"/>
  <c r="Q65" i="2"/>
  <c r="Q64" i="2"/>
  <c r="Q63" i="2"/>
  <c r="Q61" i="2"/>
  <c r="Q60" i="2"/>
  <c r="Q59" i="2"/>
  <c r="Q58" i="2"/>
  <c r="Q57" i="2"/>
  <c r="Q56" i="2"/>
  <c r="Q55" i="2"/>
  <c r="Q54" i="2"/>
  <c r="Q53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4" i="2"/>
  <c r="Q23" i="2"/>
  <c r="Q62" i="2"/>
  <c r="Q22" i="2"/>
  <c r="Q21" i="2"/>
  <c r="Q20" i="2"/>
  <c r="Q19" i="2"/>
  <c r="Q18" i="2"/>
  <c r="Q15" i="2"/>
  <c r="Q14" i="2"/>
  <c r="Q13" i="2"/>
  <c r="Q12" i="2"/>
  <c r="Q11" i="2"/>
  <c r="Q52" i="2" l="1"/>
  <c r="Q26" i="2"/>
  <c r="C45" i="2"/>
  <c r="C81" i="2"/>
  <c r="C52" i="2"/>
  <c r="C10" i="2"/>
  <c r="C79" i="2"/>
  <c r="C78" i="2" s="1"/>
  <c r="C76" i="2" s="1"/>
  <c r="C75" i="2" s="1"/>
  <c r="C36" i="2"/>
  <c r="C26" i="2" s="1"/>
  <c r="C16" i="2" s="1"/>
  <c r="P81" i="2"/>
  <c r="O81" i="2"/>
  <c r="N81" i="2"/>
  <c r="P78" i="2"/>
  <c r="O78" i="2"/>
  <c r="N78" i="2"/>
  <c r="P10" i="2"/>
  <c r="O10" i="2"/>
  <c r="N10" i="2"/>
  <c r="N9" i="2" s="1"/>
  <c r="C74" i="2" l="1"/>
  <c r="C73" i="2" s="1"/>
  <c r="C72" i="2" s="1"/>
  <c r="C70" i="2" s="1"/>
  <c r="C68" i="2" s="1"/>
  <c r="C67" i="2" s="1"/>
  <c r="C65" i="2" s="1"/>
  <c r="C62" i="2" s="1"/>
  <c r="C9" i="2" s="1"/>
  <c r="O9" i="2"/>
  <c r="P9" i="2"/>
  <c r="M81" i="2" l="1"/>
  <c r="L81" i="2"/>
  <c r="K81" i="2"/>
  <c r="M78" i="2"/>
  <c r="L78" i="2"/>
  <c r="K78" i="2"/>
  <c r="M10" i="2"/>
  <c r="L10" i="2"/>
  <c r="K10" i="2"/>
  <c r="M9" i="2" l="1"/>
  <c r="K9" i="2"/>
  <c r="L9" i="2"/>
  <c r="J81" i="2" l="1"/>
  <c r="I81" i="2"/>
  <c r="H81" i="2"/>
  <c r="G81" i="2"/>
  <c r="F81" i="2"/>
  <c r="E81" i="2"/>
  <c r="J78" i="2"/>
  <c r="I78" i="2"/>
  <c r="H78" i="2"/>
  <c r="G78" i="2"/>
  <c r="F78" i="2"/>
  <c r="E78" i="2"/>
  <c r="E75" i="2"/>
  <c r="Q75" i="2" s="1"/>
  <c r="E70" i="2"/>
  <c r="Q70" i="2" s="1"/>
  <c r="E67" i="2"/>
  <c r="Q67" i="2" s="1"/>
  <c r="Q81" i="2" l="1"/>
  <c r="Q78" i="2"/>
  <c r="E74" i="2"/>
  <c r="Q74" i="2" s="1"/>
  <c r="E16" i="2"/>
  <c r="Q16" i="2" s="1"/>
  <c r="K83" i="2"/>
  <c r="J10" i="2"/>
  <c r="I10" i="2"/>
  <c r="H10" i="2"/>
  <c r="G10" i="2"/>
  <c r="G9" i="2" s="1"/>
  <c r="F10" i="2"/>
  <c r="F9" i="2" s="1"/>
  <c r="F83" i="2" s="1"/>
  <c r="E10" i="2"/>
  <c r="E9" i="2" l="1"/>
  <c r="Q10" i="2"/>
  <c r="P83" i="2"/>
  <c r="O83" i="2"/>
  <c r="N83" i="2"/>
  <c r="M83" i="2"/>
  <c r="L83" i="2"/>
  <c r="J9" i="2"/>
  <c r="J83" i="2" s="1"/>
  <c r="I9" i="2"/>
  <c r="I83" i="2" s="1"/>
  <c r="H9" i="2"/>
  <c r="H83" i="2" s="1"/>
  <c r="G83" i="2"/>
  <c r="Q9" i="2" l="1"/>
  <c r="Q83" i="2" s="1"/>
  <c r="E83" i="2"/>
  <c r="D81" i="2"/>
  <c r="D78" i="2"/>
  <c r="D75" i="2"/>
  <c r="D70" i="2"/>
  <c r="D67" i="2"/>
  <c r="D62" i="2"/>
  <c r="D26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4" i="2" l="1"/>
  <c r="D9" i="2" s="1"/>
  <c r="D83" i="2" s="1"/>
  <c r="C83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<sst xmlns="http://schemas.openxmlformats.org/spreadsheetml/2006/main" count="206" uniqueCount="125">
  <si>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</si>
  <si>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</si>
  <si>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</si>
  <si>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</si>
  <si>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</si>
  <si>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</si>
  <si>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</si>
  <si>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</si>
  <si>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</si>
  <si>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</si>
  <si>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</si>
  <si>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</si>
  <si>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</si>
  <si>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</si>
  <si>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</si>
  <si>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</si>
  <si>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</si>
  <si>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</si>
  <si>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</si>
  <si>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</si>
  <si>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</si>
  <si>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</si>
  <si>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</si>
  <si>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</si>
  <si>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</si>
  <si>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</si>
  <si>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</si>
  <si>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</si>
  <si>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</si>
  <si>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</si>
  <si>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</si>
  <si>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</si>
  <si>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</si>
  <si>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</si>
  <si>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</si>
  <si>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</si>
  <si>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</si>
  <si>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</si>
  <si>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</si>
  <si>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</si>
  <si>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</si>
  <si>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</si>
  <si>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</si>
  <si>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</si>
  <si>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</si>
  <si>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</si>
  <si>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</si>
  <si>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</si>
  <si>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</si>
  <si>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</si>
  <si>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</si>
  <si>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</si>
  <si>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</si>
  <si>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</si>
  <si>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</si>
  <si>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</si>
  <si>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</si>
  <si>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</si>
  <si>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</si>
  <si>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</si>
  <si>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</si>
  <si>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</si>
  <si>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</si>
  <si>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</si>
  <si>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</si>
  <si>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</si>
  <si>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</si>
  <si>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</si>
  <si>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</si>
  <si>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</si>
  <si>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</si>
  <si>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</si>
  <si>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</si>
  <si>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</si>
  <si>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</si>
  <si>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</si>
  <si>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</si>
  <si>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</si>
  <si>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</si>
  <si>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</si>
  <si>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</si>
  <si>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</si>
  <si>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</si>
  <si>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</si>
  <si>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</si>
  <si>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</si>
  <si>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</si>
  <si>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</si>
  <si>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</si>
  <si>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</si>
  <si>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</si>
  <si>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</si>
  <si>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</si>
  <si>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</si>
  <si>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</si>
  <si>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</si>
  <si>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</si>
  <si>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</si>
  <si>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</si>
  <si>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</si>
  <si>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</si>
  <si>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>Claudio A. Caamaño Vélez</t>
  </si>
  <si>
    <t>Aprobado por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</si>
  <si>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</si>
  <si>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</si>
  <si>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</si>
  <si>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</si>
  <si>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</si>
  <si>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</si>
  <si>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</si>
  <si>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</si>
  <si>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</si>
  <si>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</si>
  <si>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Enc. de Presupuesto</t>
  </si>
  <si>
    <t>Presupusto Aprobado</t>
  </si>
  <si>
    <t xml:space="preserve">Gasto Devengado </t>
  </si>
  <si>
    <t xml:space="preserve">            Preparado por </t>
  </si>
  <si>
    <t>Enero-Abril 2023</t>
  </si>
  <si>
    <t xml:space="preserve">                                                             Director Ejecutivo</t>
  </si>
  <si>
    <t xml:space="preserve">                                                                 Claudio A. Caamaño Vélez</t>
  </si>
  <si>
    <t xml:space="preserve">                                                 Enc. Depto. Administrativo y  Financiero</t>
  </si>
  <si>
    <t xml:space="preserve">                                          Pablo M. Grimaldi Hernández</t>
  </si>
  <si>
    <t xml:space="preserve">                                  Autorizado por</t>
  </si>
  <si>
    <t xml:space="preserve">                                                                   Aprobado por      </t>
  </si>
  <si>
    <t xml:space="preserve">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</si>
</sst>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6" fillId="0" borderId="0" xfId="0" applyFont="1"/>
    <xf numFmtId="43" fontId="16" fillId="0" borderId="0" xfId="0" applyNumberFormat="1" applyFont="1"/>
    <xf numFmtId="43" fontId="16" fillId="0" borderId="0" xfId="1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43" fontId="8" fillId="0" borderId="0" xfId="1" applyFont="1"/>
    <xf numFmtId="43" fontId="7" fillId="0" borderId="7" xfId="1" applyFont="1" applyBorder="1"/>
    <xf numFmtId="43" fontId="7" fillId="0" borderId="0" xfId="1" applyFont="1" applyBorder="1"/>
    <xf numFmtId="43" fontId="8" fillId="0" borderId="0" xfId="1" applyFont="1" applyBorder="1"/>
    <xf numFmtId="43" fontId="8" fillId="0" borderId="1" xfId="1" applyFont="1" applyBorder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0" fontId="7" fillId="0" borderId="0" xfId="0" applyFont="1" applyAlignment="1">
      <alignment horizontal="left" vertical="justify" wrapText="1" indent="2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171449</xdr:colOff>
      <xdr:row>1</xdr:row>
      <xdr:rowOff>123825</xdr:rowOff>
    </xdr:from>
    <xdr:to>
      <xdr:col>1</xdr:col>
      <xdr:colOff>1971675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314325"/>
          <a:ext cx="1800226" cy="11334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</xdr:row>
      <xdr:rowOff>76200</xdr:rowOff>
    </xdr:from>
    <xdr:to>
      <xdr:col>16</xdr:col>
      <xdr:colOff>571500</xdr:colOff>
      <xdr:row>5</xdr:row>
      <xdr:rowOff>152400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2675" y="266700"/>
          <a:ext cx="169545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5"/>
      <c r="D2" s="25"/>
      <c r="E2" s="25"/>
      <c r="F2" s="25"/>
    </row>
    <row r="3" spans="2:16" ht="28.5" customHeight="1" x14ac:dyDescent="0.25">
      <c r="C3" s="59" t="s">
        <v>92</v>
      </c>
      <c r="D3" s="60"/>
      <c r="E3" s="60"/>
      <c r="F3" s="26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7" t="s">
        <v>93</v>
      </c>
      <c r="D4" s="58"/>
      <c r="E4" s="58"/>
      <c r="F4" s="27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6" t="s">
        <v>94</v>
      </c>
      <c r="D5" s="67"/>
      <c r="E5" s="67"/>
      <c r="F5" s="28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7" t="s">
        <v>103</v>
      </c>
      <c r="D6" s="58"/>
      <c r="E6" s="58"/>
      <c r="F6" s="27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1" t="s">
        <v>76</v>
      </c>
      <c r="D7" s="62"/>
      <c r="E7" s="62"/>
      <c r="F7" s="29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3" t="s">
        <v>66</v>
      </c>
      <c r="D8" s="64" t="s">
        <v>91</v>
      </c>
      <c r="E8" s="64" t="s">
        <v>90</v>
      </c>
      <c r="F8" s="30"/>
    </row>
    <row r="9" spans="2:16" ht="23.25" customHeight="1" x14ac:dyDescent="0.3">
      <c r="C9" s="63"/>
      <c r="D9" s="65"/>
      <c r="E9" s="65"/>
      <c r="F9" s="30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30"/>
    </row>
    <row r="11" spans="2:16" ht="18.75" x14ac:dyDescent="0.3">
      <c r="C11" s="10" t="s">
        <v>1</v>
      </c>
      <c r="D11" s="38">
        <f>+D12+D13+D14+D15+D16</f>
        <v>82038945</v>
      </c>
      <c r="E11" s="39">
        <f>+E12+E13+E14+E15+E16</f>
        <v>0</v>
      </c>
      <c r="F11" s="30"/>
    </row>
    <row r="12" spans="2:16" ht="18.75" x14ac:dyDescent="0.3">
      <c r="C12" s="11" t="s">
        <v>2</v>
      </c>
      <c r="D12" s="19">
        <v>68812500</v>
      </c>
      <c r="E12" s="39">
        <v>0</v>
      </c>
      <c r="F12" s="30"/>
    </row>
    <row r="13" spans="2:16" ht="18.75" x14ac:dyDescent="0.3">
      <c r="C13" s="11" t="s">
        <v>3</v>
      </c>
      <c r="D13" s="19">
        <v>3600000</v>
      </c>
      <c r="E13" s="39">
        <v>0</v>
      </c>
      <c r="F13" s="30"/>
    </row>
    <row r="14" spans="2:16" ht="18.75" x14ac:dyDescent="0.3">
      <c r="C14" s="11" t="s">
        <v>4</v>
      </c>
      <c r="D14" s="18">
        <v>0</v>
      </c>
      <c r="E14" s="39">
        <v>0</v>
      </c>
      <c r="F14" s="30"/>
    </row>
    <row r="15" spans="2:16" ht="18.75" x14ac:dyDescent="0.3">
      <c r="C15" s="11" t="s">
        <v>5</v>
      </c>
      <c r="D15" s="19">
        <v>0</v>
      </c>
      <c r="E15" s="39">
        <v>0</v>
      </c>
      <c r="F15" s="30"/>
    </row>
    <row r="16" spans="2:16" ht="18.75" x14ac:dyDescent="0.3">
      <c r="C16" s="11" t="s">
        <v>6</v>
      </c>
      <c r="D16" s="19">
        <v>9626445</v>
      </c>
      <c r="E16" s="39">
        <v>0</v>
      </c>
      <c r="F16" s="30"/>
    </row>
    <row r="17" spans="3:6" ht="18.75" x14ac:dyDescent="0.3">
      <c r="C17" s="10" t="s">
        <v>7</v>
      </c>
      <c r="D17" s="38">
        <f>+D18+D19+D20+D21+D22+D23+D24+D25+D26</f>
        <v>30141420.330000002</v>
      </c>
      <c r="E17" s="39">
        <f>+E18+E19+E20+E21+E22+E23+E24+E25+E26</f>
        <v>0</v>
      </c>
      <c r="F17" s="30"/>
    </row>
    <row r="18" spans="3:6" ht="18.75" x14ac:dyDescent="0.3">
      <c r="C18" s="11" t="s">
        <v>8</v>
      </c>
      <c r="D18" s="19">
        <v>3855153.13</v>
      </c>
      <c r="E18" s="39">
        <v>0</v>
      </c>
      <c r="F18" s="30"/>
    </row>
    <row r="19" spans="3:6" ht="18.75" x14ac:dyDescent="0.3">
      <c r="C19" s="11" t="s">
        <v>9</v>
      </c>
      <c r="D19" s="19">
        <v>1060000</v>
      </c>
      <c r="E19" s="39">
        <v>0</v>
      </c>
      <c r="F19" s="30"/>
    </row>
    <row r="20" spans="3:6" ht="18.75" x14ac:dyDescent="0.3">
      <c r="C20" s="11" t="s">
        <v>10</v>
      </c>
      <c r="D20" s="19">
        <v>3500000</v>
      </c>
      <c r="E20" s="39">
        <v>0</v>
      </c>
      <c r="F20" s="30"/>
    </row>
    <row r="21" spans="3:6" ht="18.75" x14ac:dyDescent="0.3">
      <c r="C21" s="11" t="s">
        <v>11</v>
      </c>
      <c r="D21" s="19">
        <v>80000</v>
      </c>
      <c r="E21" s="39">
        <v>0</v>
      </c>
      <c r="F21" s="30"/>
    </row>
    <row r="22" spans="3:6" ht="18.75" x14ac:dyDescent="0.3">
      <c r="C22" s="11" t="s">
        <v>12</v>
      </c>
      <c r="D22" s="19">
        <v>385500</v>
      </c>
      <c r="E22" s="39">
        <v>0</v>
      </c>
      <c r="F22" s="25"/>
    </row>
    <row r="23" spans="3:6" ht="18.75" x14ac:dyDescent="0.3">
      <c r="C23" s="11" t="s">
        <v>13</v>
      </c>
      <c r="D23" s="19">
        <v>3980000</v>
      </c>
      <c r="E23" s="39">
        <v>0</v>
      </c>
      <c r="F23" s="25"/>
    </row>
    <row r="24" spans="3:6" ht="18.75" x14ac:dyDescent="0.3">
      <c r="C24" s="11" t="s">
        <v>14</v>
      </c>
      <c r="D24" s="19">
        <v>2139500</v>
      </c>
      <c r="E24" s="39">
        <v>0</v>
      </c>
      <c r="F24" s="25"/>
    </row>
    <row r="25" spans="3:6" ht="18.75" x14ac:dyDescent="0.3">
      <c r="C25" s="11" t="s">
        <v>15</v>
      </c>
      <c r="D25" s="19">
        <v>13444676.33</v>
      </c>
      <c r="E25" s="39">
        <v>0</v>
      </c>
      <c r="F25" s="25"/>
    </row>
    <row r="26" spans="3:6" ht="18.75" x14ac:dyDescent="0.3">
      <c r="C26" s="11" t="s">
        <v>16</v>
      </c>
      <c r="D26" s="19">
        <v>1696590.87</v>
      </c>
      <c r="E26" s="39">
        <v>0</v>
      </c>
      <c r="F26" s="25"/>
    </row>
    <row r="27" spans="3:6" ht="18.75" x14ac:dyDescent="0.3">
      <c r="C27" s="10" t="s">
        <v>17</v>
      </c>
      <c r="D27" s="38">
        <f>+D28+D29+D30+D31+D32+D33+D34+D35+D36</f>
        <v>2783086</v>
      </c>
      <c r="E27" s="39">
        <f>+E28+E29+E30+E31+E32+E33+E34+E35+E36</f>
        <v>0</v>
      </c>
      <c r="F27" s="25"/>
    </row>
    <row r="28" spans="3:6" ht="18.75" x14ac:dyDescent="0.3">
      <c r="C28" s="11" t="s">
        <v>18</v>
      </c>
      <c r="D28" s="19">
        <v>149700</v>
      </c>
      <c r="E28" s="39">
        <v>0</v>
      </c>
      <c r="F28" s="25"/>
    </row>
    <row r="29" spans="3:6" ht="18.75" x14ac:dyDescent="0.3">
      <c r="C29" s="11" t="s">
        <v>19</v>
      </c>
      <c r="D29" s="19">
        <v>287030</v>
      </c>
      <c r="E29" s="39">
        <v>0</v>
      </c>
      <c r="F29" s="25"/>
    </row>
    <row r="30" spans="3:6" ht="18.75" x14ac:dyDescent="0.3">
      <c r="C30" s="11" t="s">
        <v>20</v>
      </c>
      <c r="D30" s="19">
        <v>217321.99</v>
      </c>
      <c r="E30" s="39">
        <v>0</v>
      </c>
      <c r="F30" s="25"/>
    </row>
    <row r="31" spans="3:6" ht="18.75" x14ac:dyDescent="0.3">
      <c r="C31" s="11" t="s">
        <v>21</v>
      </c>
      <c r="D31" s="19">
        <v>19000</v>
      </c>
      <c r="E31" s="39">
        <v>0</v>
      </c>
      <c r="F31" s="25"/>
    </row>
    <row r="32" spans="3:6" ht="18.75" x14ac:dyDescent="0.3">
      <c r="C32" s="11" t="s">
        <v>22</v>
      </c>
      <c r="D32" s="19">
        <v>51500</v>
      </c>
      <c r="E32" s="39">
        <v>0</v>
      </c>
      <c r="F32" s="25"/>
    </row>
    <row r="33" spans="3:6" ht="18.75" x14ac:dyDescent="0.3">
      <c r="C33" s="11" t="s">
        <v>23</v>
      </c>
      <c r="D33" s="19">
        <v>120462</v>
      </c>
      <c r="E33" s="39">
        <v>0</v>
      </c>
      <c r="F33" s="25"/>
    </row>
    <row r="34" spans="3:6" ht="18.75" x14ac:dyDescent="0.3">
      <c r="C34" s="11" t="s">
        <v>24</v>
      </c>
      <c r="D34" s="19">
        <v>931573.74</v>
      </c>
      <c r="E34" s="39">
        <v>0</v>
      </c>
      <c r="F34" s="25"/>
    </row>
    <row r="35" spans="3:6" ht="18.75" x14ac:dyDescent="0.3">
      <c r="C35" s="11" t="s">
        <v>25</v>
      </c>
      <c r="D35" s="19">
        <v>0</v>
      </c>
      <c r="E35" s="39">
        <v>0</v>
      </c>
      <c r="F35" s="25"/>
    </row>
    <row r="36" spans="3:6" ht="18.75" x14ac:dyDescent="0.3">
      <c r="C36" s="11" t="s">
        <v>26</v>
      </c>
      <c r="D36" s="19">
        <v>1006498.27</v>
      </c>
      <c r="E36" s="39">
        <v>0</v>
      </c>
      <c r="F36" s="25"/>
    </row>
    <row r="37" spans="3:6" ht="18.75" x14ac:dyDescent="0.3">
      <c r="C37" s="10" t="s">
        <v>27</v>
      </c>
      <c r="D37" s="38">
        <f>+D38+D39+D40+D41+D42+D43+D44+D45</f>
        <v>0</v>
      </c>
      <c r="E37" s="39">
        <v>0</v>
      </c>
      <c r="F37" s="25"/>
    </row>
    <row r="38" spans="3:6" ht="18.75" x14ac:dyDescent="0.3">
      <c r="C38" s="11" t="s">
        <v>28</v>
      </c>
      <c r="D38" s="19">
        <v>0</v>
      </c>
      <c r="E38" s="39">
        <v>0</v>
      </c>
      <c r="F38" s="25"/>
    </row>
    <row r="39" spans="3:6" ht="18.75" x14ac:dyDescent="0.3">
      <c r="C39" s="11" t="s">
        <v>29</v>
      </c>
      <c r="D39" s="19">
        <v>0</v>
      </c>
      <c r="E39" s="39">
        <v>0</v>
      </c>
      <c r="F39" s="25"/>
    </row>
    <row r="40" spans="3:6" ht="18.75" x14ac:dyDescent="0.3">
      <c r="C40" s="11" t="s">
        <v>30</v>
      </c>
      <c r="D40" s="19">
        <v>0</v>
      </c>
      <c r="E40" s="39">
        <v>0</v>
      </c>
      <c r="F40" s="25"/>
    </row>
    <row r="41" spans="3:6" ht="18.75" x14ac:dyDescent="0.3">
      <c r="C41" s="11" t="s">
        <v>31</v>
      </c>
      <c r="D41" s="19">
        <v>0</v>
      </c>
      <c r="E41" s="39">
        <v>0</v>
      </c>
      <c r="F41" s="25"/>
    </row>
    <row r="42" spans="3:6" ht="18.75" x14ac:dyDescent="0.3">
      <c r="C42" s="11" t="s">
        <v>32</v>
      </c>
      <c r="D42" s="19">
        <v>0</v>
      </c>
      <c r="E42" s="39">
        <v>0</v>
      </c>
      <c r="F42" s="25"/>
    </row>
    <row r="43" spans="3:6" ht="18.75" x14ac:dyDescent="0.3">
      <c r="C43" s="11" t="s">
        <v>33</v>
      </c>
      <c r="D43" s="19">
        <v>0</v>
      </c>
      <c r="E43" s="39">
        <v>0</v>
      </c>
      <c r="F43" s="25"/>
    </row>
    <row r="44" spans="3:6" ht="18.75" x14ac:dyDescent="0.3">
      <c r="C44" s="11" t="s">
        <v>34</v>
      </c>
      <c r="D44" s="19">
        <v>0</v>
      </c>
      <c r="E44" s="39">
        <v>0</v>
      </c>
      <c r="F44" s="25"/>
    </row>
    <row r="45" spans="3:6" ht="18.75" x14ac:dyDescent="0.3">
      <c r="C45" s="11" t="s">
        <v>35</v>
      </c>
      <c r="D45" s="19">
        <v>0</v>
      </c>
      <c r="E45" s="39">
        <v>0</v>
      </c>
      <c r="F45" s="25"/>
    </row>
    <row r="46" spans="3:6" ht="18.75" x14ac:dyDescent="0.3">
      <c r="C46" s="10" t="s">
        <v>36</v>
      </c>
      <c r="D46" s="38">
        <f>+D47+D48+D49+D50+D51+D52</f>
        <v>0</v>
      </c>
      <c r="E46" s="39">
        <v>0</v>
      </c>
      <c r="F46" s="25"/>
    </row>
    <row r="47" spans="3:6" ht="18.75" x14ac:dyDescent="0.3">
      <c r="C47" s="11" t="s">
        <v>37</v>
      </c>
      <c r="D47" s="19">
        <v>0</v>
      </c>
      <c r="E47" s="39">
        <v>0</v>
      </c>
      <c r="F47" s="25"/>
    </row>
    <row r="48" spans="3:6" ht="18.75" x14ac:dyDescent="0.3">
      <c r="C48" s="11" t="s">
        <v>38</v>
      </c>
      <c r="D48" s="19">
        <v>0</v>
      </c>
      <c r="E48" s="39">
        <v>0</v>
      </c>
      <c r="F48" s="25"/>
    </row>
    <row r="49" spans="3:6" ht="18.75" x14ac:dyDescent="0.3">
      <c r="C49" s="11" t="s">
        <v>39</v>
      </c>
      <c r="D49" s="19">
        <v>0</v>
      </c>
      <c r="E49" s="39">
        <v>0</v>
      </c>
      <c r="F49" s="25"/>
    </row>
    <row r="50" spans="3:6" ht="18.75" x14ac:dyDescent="0.3">
      <c r="C50" s="11" t="s">
        <v>40</v>
      </c>
      <c r="D50" s="19">
        <v>0</v>
      </c>
      <c r="E50" s="39">
        <v>0</v>
      </c>
      <c r="F50" s="25"/>
    </row>
    <row r="51" spans="3:6" ht="18.75" x14ac:dyDescent="0.3">
      <c r="C51" s="11" t="s">
        <v>41</v>
      </c>
      <c r="D51" s="19">
        <v>0</v>
      </c>
      <c r="E51" s="39">
        <v>0</v>
      </c>
      <c r="F51" s="25"/>
    </row>
    <row r="52" spans="3:6" ht="18.75" x14ac:dyDescent="0.3">
      <c r="C52" s="11" t="s">
        <v>42</v>
      </c>
      <c r="D52" s="19">
        <v>0</v>
      </c>
      <c r="E52" s="39">
        <v>0</v>
      </c>
      <c r="F52" s="25"/>
    </row>
    <row r="53" spans="3:6" ht="18.75" x14ac:dyDescent="0.3">
      <c r="C53" s="10" t="s">
        <v>43</v>
      </c>
      <c r="D53" s="38">
        <f>+D54+D55+D56+D57+D58+D59+D60+D61+D62</f>
        <v>49540132.670000002</v>
      </c>
      <c r="E53" s="39">
        <f>+E54+E55+E56+E57+E58+E59+E60+E61+E62</f>
        <v>0</v>
      </c>
      <c r="F53" s="25"/>
    </row>
    <row r="54" spans="3:6" ht="18.75" x14ac:dyDescent="0.3">
      <c r="C54" s="11" t="s">
        <v>44</v>
      </c>
      <c r="D54" s="19">
        <v>16584279.5</v>
      </c>
      <c r="E54" s="39">
        <v>0</v>
      </c>
      <c r="F54" s="25"/>
    </row>
    <row r="55" spans="3:6" ht="18.75" x14ac:dyDescent="0.3">
      <c r="C55" s="11" t="s">
        <v>45</v>
      </c>
      <c r="D55" s="19">
        <v>554766.82000000007</v>
      </c>
      <c r="E55" s="39">
        <v>0</v>
      </c>
      <c r="F55" s="25"/>
    </row>
    <row r="56" spans="3:6" ht="18.75" x14ac:dyDescent="0.3">
      <c r="C56" s="11" t="s">
        <v>46</v>
      </c>
      <c r="D56" s="19">
        <v>362800.6</v>
      </c>
      <c r="E56" s="39">
        <v>0</v>
      </c>
      <c r="F56" s="25"/>
    </row>
    <row r="57" spans="3:6" ht="18.75" x14ac:dyDescent="0.3">
      <c r="C57" s="11" t="s">
        <v>47</v>
      </c>
      <c r="D57" s="19">
        <v>24862849.75</v>
      </c>
      <c r="E57" s="39">
        <v>0</v>
      </c>
      <c r="F57" s="25"/>
    </row>
    <row r="58" spans="3:6" ht="18.75" x14ac:dyDescent="0.3">
      <c r="C58" s="11" t="s">
        <v>48</v>
      </c>
      <c r="D58" s="19">
        <v>5102300</v>
      </c>
      <c r="E58" s="39">
        <v>0</v>
      </c>
      <c r="F58" s="25"/>
    </row>
    <row r="59" spans="3:6" ht="18.75" x14ac:dyDescent="0.3">
      <c r="C59" s="11" t="s">
        <v>49</v>
      </c>
      <c r="D59" s="19">
        <v>130000</v>
      </c>
      <c r="E59" s="39">
        <v>0</v>
      </c>
      <c r="F59" s="25"/>
    </row>
    <row r="60" spans="3:6" ht="18.75" x14ac:dyDescent="0.3">
      <c r="C60" s="11" t="s">
        <v>50</v>
      </c>
      <c r="D60" s="19">
        <v>0</v>
      </c>
      <c r="E60" s="39">
        <v>0</v>
      </c>
      <c r="F60" s="25"/>
    </row>
    <row r="61" spans="3:6" ht="18.75" x14ac:dyDescent="0.3">
      <c r="C61" s="11" t="s">
        <v>51</v>
      </c>
      <c r="D61" s="19">
        <v>1943136</v>
      </c>
      <c r="E61" s="39">
        <v>0</v>
      </c>
      <c r="F61" s="25"/>
    </row>
    <row r="62" spans="3:6" ht="18.75" x14ac:dyDescent="0.3">
      <c r="C62" s="11" t="s">
        <v>52</v>
      </c>
      <c r="D62" s="19">
        <v>0</v>
      </c>
      <c r="E62" s="39">
        <v>0</v>
      </c>
      <c r="F62" s="25"/>
    </row>
    <row r="63" spans="3:6" ht="18.75" x14ac:dyDescent="0.3">
      <c r="C63" s="10" t="s">
        <v>53</v>
      </c>
      <c r="D63" s="38">
        <f>+D64+D65+D66+D67</f>
        <v>2800000</v>
      </c>
      <c r="E63" s="39">
        <f>+E64+E65+E66+E67</f>
        <v>0</v>
      </c>
      <c r="F63" s="25"/>
    </row>
    <row r="64" spans="3:6" ht="18.75" x14ac:dyDescent="0.3">
      <c r="C64" s="11" t="s">
        <v>54</v>
      </c>
      <c r="D64" s="19">
        <v>2800000</v>
      </c>
      <c r="E64" s="39">
        <v>0</v>
      </c>
      <c r="F64" s="25"/>
    </row>
    <row r="65" spans="3:6" ht="18.75" x14ac:dyDescent="0.3">
      <c r="C65" s="11" t="s">
        <v>55</v>
      </c>
      <c r="D65" s="19">
        <v>0</v>
      </c>
      <c r="E65" s="39">
        <v>0</v>
      </c>
      <c r="F65" s="25"/>
    </row>
    <row r="66" spans="3:6" ht="18.75" x14ac:dyDescent="0.3">
      <c r="C66" s="11" t="s">
        <v>56</v>
      </c>
      <c r="D66" s="19">
        <v>0</v>
      </c>
      <c r="E66" s="39">
        <v>0</v>
      </c>
      <c r="F66" s="25"/>
    </row>
    <row r="67" spans="3:6" ht="18.75" x14ac:dyDescent="0.3">
      <c r="C67" s="11" t="s">
        <v>57</v>
      </c>
      <c r="D67" s="19">
        <v>0</v>
      </c>
      <c r="E67" s="39">
        <v>0</v>
      </c>
      <c r="F67" s="25"/>
    </row>
    <row r="68" spans="3:6" ht="18.75" x14ac:dyDescent="0.3">
      <c r="C68" s="10" t="s">
        <v>58</v>
      </c>
      <c r="D68" s="38">
        <f>+D69+D70</f>
        <v>0</v>
      </c>
      <c r="E68" s="39">
        <f>+E69+E70</f>
        <v>0</v>
      </c>
      <c r="F68" s="25"/>
    </row>
    <row r="69" spans="3:6" ht="18.75" x14ac:dyDescent="0.3">
      <c r="C69" s="11" t="s">
        <v>59</v>
      </c>
      <c r="D69" s="19">
        <v>0</v>
      </c>
      <c r="E69" s="39">
        <v>0</v>
      </c>
      <c r="F69" s="25"/>
    </row>
    <row r="70" spans="3:6" ht="18.75" x14ac:dyDescent="0.3">
      <c r="C70" s="11" t="s">
        <v>60</v>
      </c>
      <c r="D70" s="19">
        <v>0</v>
      </c>
      <c r="E70" s="39">
        <v>0</v>
      </c>
      <c r="F70" s="25"/>
    </row>
    <row r="71" spans="3:6" ht="18.75" x14ac:dyDescent="0.3">
      <c r="C71" s="10" t="s">
        <v>61</v>
      </c>
      <c r="D71" s="38">
        <f>+D72+D73+D74</f>
        <v>0</v>
      </c>
      <c r="E71" s="39">
        <f>+E72+E73+E74</f>
        <v>0</v>
      </c>
      <c r="F71" s="25"/>
    </row>
    <row r="72" spans="3:6" ht="18.75" x14ac:dyDescent="0.3">
      <c r="C72" s="11" t="s">
        <v>62</v>
      </c>
      <c r="D72" s="19">
        <v>0</v>
      </c>
      <c r="E72" s="39">
        <v>0</v>
      </c>
      <c r="F72" s="31"/>
    </row>
    <row r="73" spans="3:6" ht="18.75" x14ac:dyDescent="0.3">
      <c r="C73" s="11" t="s">
        <v>63</v>
      </c>
      <c r="D73" s="19">
        <v>0</v>
      </c>
      <c r="E73" s="39">
        <v>0</v>
      </c>
      <c r="F73" s="31"/>
    </row>
    <row r="74" spans="3:6" ht="18.75" x14ac:dyDescent="0.3">
      <c r="C74" s="11" t="s">
        <v>64</v>
      </c>
      <c r="D74" s="19">
        <v>0</v>
      </c>
      <c r="E74" s="39">
        <v>0</v>
      </c>
      <c r="F74" s="31"/>
    </row>
    <row r="75" spans="3:6" ht="18.75" x14ac:dyDescent="0.3">
      <c r="C75" s="8" t="s">
        <v>67</v>
      </c>
      <c r="D75" s="20">
        <f>+D76+D79+D82</f>
        <v>0</v>
      </c>
      <c r="E75" s="39">
        <f>+E76+E79+E82</f>
        <v>0</v>
      </c>
      <c r="F75" s="31"/>
    </row>
    <row r="76" spans="3:6" ht="18.75" x14ac:dyDescent="0.3">
      <c r="C76" s="10" t="s">
        <v>68</v>
      </c>
      <c r="D76" s="38">
        <f>+D77+D78</f>
        <v>0</v>
      </c>
      <c r="E76" s="39">
        <f>+E77+E78</f>
        <v>0</v>
      </c>
      <c r="F76" s="25"/>
    </row>
    <row r="77" spans="3:6" ht="18.75" x14ac:dyDescent="0.3">
      <c r="C77" s="11" t="s">
        <v>69</v>
      </c>
      <c r="D77" s="19">
        <v>0</v>
      </c>
      <c r="E77" s="39">
        <v>0</v>
      </c>
      <c r="F77" s="25"/>
    </row>
    <row r="78" spans="3:6" ht="18.75" x14ac:dyDescent="0.3">
      <c r="C78" s="11" t="s">
        <v>70</v>
      </c>
      <c r="D78" s="19">
        <v>0</v>
      </c>
      <c r="E78" s="39">
        <v>0</v>
      </c>
      <c r="F78" s="25"/>
    </row>
    <row r="79" spans="3:6" ht="18.75" x14ac:dyDescent="0.3">
      <c r="C79" s="10" t="s">
        <v>71</v>
      </c>
      <c r="D79" s="38">
        <f>+D80+D81</f>
        <v>0</v>
      </c>
      <c r="E79" s="39">
        <f>+E80+E81</f>
        <v>0</v>
      </c>
      <c r="F79" s="25"/>
    </row>
    <row r="80" spans="3:6" ht="18.75" x14ac:dyDescent="0.3">
      <c r="C80" s="11" t="s">
        <v>72</v>
      </c>
      <c r="D80" s="19">
        <v>0</v>
      </c>
      <c r="E80" s="39">
        <v>0</v>
      </c>
      <c r="F80" s="25"/>
    </row>
    <row r="81" spans="3:7" ht="18.75" x14ac:dyDescent="0.3">
      <c r="C81" s="11" t="s">
        <v>73</v>
      </c>
      <c r="D81" s="19">
        <v>0</v>
      </c>
      <c r="E81" s="39">
        <v>0</v>
      </c>
      <c r="F81" s="25"/>
    </row>
    <row r="82" spans="3:7" ht="18.75" x14ac:dyDescent="0.3">
      <c r="C82" s="10" t="s">
        <v>74</v>
      </c>
      <c r="D82" s="38">
        <f>+D83</f>
        <v>0</v>
      </c>
      <c r="E82" s="39">
        <f>+E83</f>
        <v>0</v>
      </c>
      <c r="F82" s="25"/>
    </row>
    <row r="83" spans="3:7" ht="18.75" x14ac:dyDescent="0.3">
      <c r="C83" s="11" t="s">
        <v>75</v>
      </c>
      <c r="D83" s="19">
        <v>0</v>
      </c>
      <c r="E83" s="39">
        <v>0</v>
      </c>
      <c r="F83" s="25"/>
    </row>
    <row r="84" spans="3:7" ht="21" x14ac:dyDescent="0.35">
      <c r="C84" s="40" t="s">
        <v>65</v>
      </c>
      <c r="D84" s="41">
        <f>+D75+D10</f>
        <v>167303584</v>
      </c>
      <c r="E84" s="42">
        <f>+E75+E10</f>
        <v>0</v>
      </c>
      <c r="F84" s="25"/>
    </row>
    <row r="85" spans="3:7" ht="18" thickBot="1" x14ac:dyDescent="0.35">
      <c r="C85" s="25" t="s">
        <v>106</v>
      </c>
      <c r="D85" s="25"/>
      <c r="E85" s="25"/>
      <c r="F85" s="25"/>
    </row>
    <row r="86" spans="3:7" ht="29.25" customHeight="1" thickBot="1" x14ac:dyDescent="0.35">
      <c r="C86" s="43" t="s">
        <v>107</v>
      </c>
      <c r="D86" s="25"/>
      <c r="E86" s="25"/>
      <c r="F86" s="25"/>
    </row>
    <row r="87" spans="3:7" ht="42" customHeight="1" thickBot="1" x14ac:dyDescent="0.35">
      <c r="C87" s="44" t="s">
        <v>108</v>
      </c>
      <c r="D87" s="25"/>
      <c r="E87" s="25"/>
      <c r="F87" s="25"/>
    </row>
    <row r="88" spans="3:7" ht="75.75" thickBot="1" x14ac:dyDescent="0.35">
      <c r="C88" s="45" t="s">
        <v>109</v>
      </c>
      <c r="D88" s="25"/>
      <c r="E88" s="25"/>
      <c r="F88" s="25"/>
    </row>
    <row r="89" spans="3:7" ht="17.25" x14ac:dyDescent="0.3">
      <c r="C89" s="32"/>
      <c r="D89" s="25"/>
      <c r="E89" s="25"/>
      <c r="F89" s="25"/>
    </row>
    <row r="90" spans="3:7" ht="17.25" x14ac:dyDescent="0.3">
      <c r="C90" s="25"/>
      <c r="D90" s="25"/>
      <c r="E90" s="25"/>
      <c r="F90" s="25"/>
    </row>
    <row r="91" spans="3:7" ht="18.75" x14ac:dyDescent="0.3">
      <c r="C91" s="69" t="s">
        <v>105</v>
      </c>
      <c r="D91" s="69"/>
      <c r="E91" s="33" t="s">
        <v>96</v>
      </c>
      <c r="F91" s="33"/>
      <c r="G91" s="15"/>
    </row>
    <row r="92" spans="3:7" ht="16.5" x14ac:dyDescent="0.25">
      <c r="C92" s="69" t="s">
        <v>110</v>
      </c>
      <c r="D92" s="69"/>
      <c r="E92" s="33" t="s">
        <v>111</v>
      </c>
      <c r="F92" s="33"/>
      <c r="G92" s="16"/>
    </row>
    <row r="93" spans="3:7" ht="18.75" customHeight="1" x14ac:dyDescent="0.25">
      <c r="C93" s="69" t="s">
        <v>104</v>
      </c>
      <c r="D93" s="69"/>
      <c r="E93" s="33" t="s">
        <v>99</v>
      </c>
      <c r="F93" s="33"/>
      <c r="G93" s="16"/>
    </row>
    <row r="94" spans="3:7" ht="18.75" customHeight="1" x14ac:dyDescent="0.25">
      <c r="C94" s="34"/>
      <c r="D94" s="34"/>
      <c r="E94" s="33"/>
      <c r="F94" s="33"/>
      <c r="G94" s="16"/>
    </row>
    <row r="95" spans="3:7" ht="18.75" x14ac:dyDescent="0.3">
      <c r="C95" s="68" t="s">
        <v>100</v>
      </c>
      <c r="D95" s="68"/>
      <c r="E95" s="68"/>
      <c r="F95" s="68"/>
      <c r="G95" s="7"/>
    </row>
    <row r="96" spans="3:7" ht="18.75" x14ac:dyDescent="0.3">
      <c r="C96" s="68" t="s">
        <v>97</v>
      </c>
      <c r="D96" s="68"/>
      <c r="E96" s="68"/>
      <c r="F96" s="68"/>
      <c r="G96" s="7"/>
    </row>
    <row r="97" spans="3:7" ht="18.75" x14ac:dyDescent="0.3">
      <c r="C97" s="68" t="s">
        <v>98</v>
      </c>
      <c r="D97" s="68"/>
      <c r="E97" s="68"/>
      <c r="F97" s="68"/>
      <c r="G97" s="13"/>
    </row>
    <row r="98" spans="3:7" ht="16.5" x14ac:dyDescent="0.25">
      <c r="C98" s="35"/>
      <c r="D98" s="36"/>
      <c r="E98" s="37"/>
      <c r="F98" s="37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96"/>
  <sheetViews>
    <sheetView showGridLines="0" tabSelected="1" topLeftCell="A66" workbookViewId="0">
      <selection activeCell="B91" sqref="B91:C91"/>
    </sheetView>
  </sheetViews>
  <sheetFormatPr defaultColWidth="11.42578125" defaultRowHeight="15" x14ac:dyDescent="0.25"/>
  <cols>
    <col min="1" max="1" width="9" customWidth="1"/>
    <col min="2" max="2" width="98" customWidth="1"/>
    <col min="3" max="3" width="23.42578125" customWidth="1"/>
    <col min="4" max="4" width="20.7109375" customWidth="1"/>
    <col min="5" max="5" width="18.5703125" customWidth="1"/>
    <col min="6" max="6" width="17.85546875" customWidth="1"/>
    <col min="7" max="7" width="18.28515625" customWidth="1"/>
    <col min="8" max="8" width="17.7109375" customWidth="1"/>
    <col min="9" max="16" width="18.140625" hidden="1" customWidth="1"/>
    <col min="17" max="17" width="19.42578125" customWidth="1"/>
  </cols>
  <sheetData>
    <row r="2" spans="2:18" ht="28.5" customHeight="1" x14ac:dyDescent="0.25">
      <c r="B2" s="59" t="s">
        <v>92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2:18" ht="21" customHeight="1" x14ac:dyDescent="0.25">
      <c r="B3" s="72" t="s">
        <v>93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18" ht="15.75" customHeight="1" x14ac:dyDescent="0.25">
      <c r="B4" s="66" t="s">
        <v>117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2:18" ht="21.75" customHeight="1" x14ac:dyDescent="0.25">
      <c r="B5" s="57" t="s">
        <v>95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2:18" ht="15.75" customHeight="1" x14ac:dyDescent="0.25">
      <c r="B6" s="62" t="s">
        <v>76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2:18" ht="25.5" customHeight="1" x14ac:dyDescent="0.25">
      <c r="B7" s="74" t="s">
        <v>66</v>
      </c>
      <c r="C7" s="75" t="s">
        <v>114</v>
      </c>
      <c r="D7" s="75" t="s">
        <v>90</v>
      </c>
      <c r="E7" s="77" t="s">
        <v>115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</row>
    <row r="8" spans="2:18" ht="18.75" x14ac:dyDescent="0.3">
      <c r="B8" s="74"/>
      <c r="C8" s="76"/>
      <c r="D8" s="76"/>
      <c r="E8" s="46" t="s">
        <v>78</v>
      </c>
      <c r="F8" s="46" t="s">
        <v>79</v>
      </c>
      <c r="G8" s="46" t="s">
        <v>80</v>
      </c>
      <c r="H8" s="46" t="s">
        <v>81</v>
      </c>
      <c r="I8" s="47" t="s">
        <v>82</v>
      </c>
      <c r="J8" s="46" t="s">
        <v>83</v>
      </c>
      <c r="K8" s="47" t="s">
        <v>84</v>
      </c>
      <c r="L8" s="46" t="s">
        <v>85</v>
      </c>
      <c r="M8" s="46" t="s">
        <v>86</v>
      </c>
      <c r="N8" s="46" t="s">
        <v>87</v>
      </c>
      <c r="O8" s="46" t="s">
        <v>88</v>
      </c>
      <c r="P8" s="47" t="s">
        <v>89</v>
      </c>
      <c r="Q8" s="46" t="s">
        <v>77</v>
      </c>
    </row>
    <row r="9" spans="2:18" ht="18" customHeight="1" x14ac:dyDescent="0.3">
      <c r="B9" s="8" t="s">
        <v>0</v>
      </c>
      <c r="C9" s="20">
        <f>+C10+C16+C26+C36+C45+C52+C62+C67+C70+C74</f>
        <v>143621879</v>
      </c>
      <c r="D9" s="9">
        <f>+D10+D16+D26+D36+D45+D52+D63+D67+D70+D74</f>
        <v>0</v>
      </c>
      <c r="E9" s="20">
        <f>+E10+E16+E26+E36+E45+E52+E63+E67+E70</f>
        <v>7310698.71</v>
      </c>
      <c r="F9" s="20">
        <f t="shared" ref="F9:G9" si="0">+F10+F16+F26+F36+F45+F52+F63+F67+F70</f>
        <v>8927180.6600000001</v>
      </c>
      <c r="G9" s="20">
        <f t="shared" si="0"/>
        <v>9123124.2599999998</v>
      </c>
      <c r="H9" s="20">
        <f t="shared" ref="H9:J9" si="1">+H10+H16+H26+H36+H45+H52+H63+H67+H70+H74</f>
        <v>8510664.7699999996</v>
      </c>
      <c r="I9" s="20">
        <f t="shared" si="1"/>
        <v>0</v>
      </c>
      <c r="J9" s="20">
        <f t="shared" si="1"/>
        <v>0</v>
      </c>
      <c r="K9" s="20">
        <f>+K10+K16+K26+K36+K45+K52+K63+K67+K70+K74</f>
        <v>0</v>
      </c>
      <c r="L9" s="20">
        <f t="shared" ref="L9:M9" si="2">+L10+L16+L26+L36+L45+L52+L63+L67+L70+L74</f>
        <v>0</v>
      </c>
      <c r="M9" s="20">
        <f t="shared" si="2"/>
        <v>0</v>
      </c>
      <c r="N9" s="20">
        <f>+N10+N16+N26+N36+N45+N52+N62+N67+N70+N74</f>
        <v>0</v>
      </c>
      <c r="O9" s="20">
        <f>+O10+O16+O26+O36+O45+O52+O62+O67+O70+O74</f>
        <v>0</v>
      </c>
      <c r="P9" s="20">
        <f>+P10+P16+P26+P36+P45+P52+P62+P67+P70+P74</f>
        <v>0</v>
      </c>
      <c r="Q9" s="20">
        <f>+E9+F9+G9+H9+I9+J9+K9+L9+M9+N9+O9+P9</f>
        <v>33871668.400000006</v>
      </c>
    </row>
    <row r="10" spans="2:18" ht="18.75" x14ac:dyDescent="0.3">
      <c r="B10" s="10" t="s">
        <v>1</v>
      </c>
      <c r="C10" s="38">
        <f>+C11+C12+C13+C14+C15</f>
        <v>106280040</v>
      </c>
      <c r="D10" s="48">
        <f>+D11+D12+D13+D14+D15</f>
        <v>0</v>
      </c>
      <c r="E10" s="49">
        <f t="shared" ref="E10:P10" si="3">+E11+E12+E13+E14+E15</f>
        <v>7140905.9100000001</v>
      </c>
      <c r="F10" s="49">
        <f t="shared" si="3"/>
        <v>8228538.7000000002</v>
      </c>
      <c r="G10" s="49">
        <f t="shared" si="3"/>
        <v>7668391.1400000006</v>
      </c>
      <c r="H10" s="49">
        <f t="shared" si="3"/>
        <v>7624288.5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 t="shared" si="3"/>
        <v>0</v>
      </c>
      <c r="M10" s="49">
        <f t="shared" si="3"/>
        <v>0</v>
      </c>
      <c r="N10" s="49">
        <f t="shared" si="3"/>
        <v>0</v>
      </c>
      <c r="O10" s="49">
        <f t="shared" si="3"/>
        <v>0</v>
      </c>
      <c r="P10" s="49">
        <f t="shared" si="3"/>
        <v>0</v>
      </c>
      <c r="Q10" s="49">
        <f t="shared" ref="Q10:Q75" si="4">+E10+F10+G10+H10+I10+J10+K10+L10+M10+N10+O10+P10</f>
        <v>30662124.25</v>
      </c>
    </row>
    <row r="11" spans="2:18" ht="18.75" x14ac:dyDescent="0.3">
      <c r="B11" s="11" t="s">
        <v>2</v>
      </c>
      <c r="C11" s="19">
        <v>87263113</v>
      </c>
      <c r="D11" s="39">
        <v>0</v>
      </c>
      <c r="E11" s="18">
        <v>6215000</v>
      </c>
      <c r="F11" s="18">
        <v>7186284.6299999999</v>
      </c>
      <c r="G11" s="18">
        <v>6694094.8500000006</v>
      </c>
      <c r="H11" s="18">
        <v>6630833.3300000001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f t="shared" si="4"/>
        <v>26726212.810000002</v>
      </c>
    </row>
    <row r="12" spans="2:18" ht="18.75" x14ac:dyDescent="0.3">
      <c r="B12" s="11" t="s">
        <v>3</v>
      </c>
      <c r="C12" s="19">
        <v>7430000</v>
      </c>
      <c r="D12" s="39">
        <v>0</v>
      </c>
      <c r="E12" s="18">
        <v>0</v>
      </c>
      <c r="F12" s="50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f t="shared" si="4"/>
        <v>0</v>
      </c>
    </row>
    <row r="13" spans="2:18" ht="18.75" x14ac:dyDescent="0.3">
      <c r="B13" s="11" t="s">
        <v>4</v>
      </c>
      <c r="C13" s="19">
        <v>0</v>
      </c>
      <c r="D13" s="39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f t="shared" si="4"/>
        <v>0</v>
      </c>
      <c r="R13" s="6"/>
    </row>
    <row r="14" spans="2:18" ht="18.75" x14ac:dyDescent="0.3">
      <c r="B14" s="11" t="s">
        <v>5</v>
      </c>
      <c r="C14" s="19">
        <v>0</v>
      </c>
      <c r="D14" s="39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f t="shared" si="4"/>
        <v>0</v>
      </c>
    </row>
    <row r="15" spans="2:18" ht="18.75" x14ac:dyDescent="0.3">
      <c r="B15" s="11" t="s">
        <v>6</v>
      </c>
      <c r="C15" s="19">
        <v>11586926.999999998</v>
      </c>
      <c r="D15" s="39">
        <v>0</v>
      </c>
      <c r="E15" s="18">
        <v>925905.91</v>
      </c>
      <c r="F15" s="18">
        <v>1042254.0700000002</v>
      </c>
      <c r="G15" s="18">
        <v>974296.29</v>
      </c>
      <c r="H15" s="18">
        <v>993455.17000000016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f t="shared" si="4"/>
        <v>3935911.4400000004</v>
      </c>
    </row>
    <row r="16" spans="2:18" ht="18.75" x14ac:dyDescent="0.3">
      <c r="B16" s="10" t="s">
        <v>7</v>
      </c>
      <c r="C16" s="38">
        <f>+C17+C18+C19+C20+C21+C22+C23+C24+C25</f>
        <v>22384960</v>
      </c>
      <c r="D16" s="48">
        <f>+D17+D18+D19+D20+D21+D22+D23+D24+D25</f>
        <v>0</v>
      </c>
      <c r="E16" s="49">
        <f t="shared" ref="E16:H16" si="5">+E17+E18+E19+E20+E21+E22+E23+E24+E25</f>
        <v>169792.8</v>
      </c>
      <c r="F16" s="49">
        <f t="shared" si="5"/>
        <v>557837.31999999995</v>
      </c>
      <c r="G16" s="49">
        <f t="shared" si="5"/>
        <v>810356.7</v>
      </c>
      <c r="H16" s="49">
        <f t="shared" si="5"/>
        <v>421192.35000000003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f t="shared" si="4"/>
        <v>1959179.17</v>
      </c>
    </row>
    <row r="17" spans="2:21" ht="18.75" x14ac:dyDescent="0.3">
      <c r="B17" s="11" t="s">
        <v>8</v>
      </c>
      <c r="C17" s="19">
        <v>1890000</v>
      </c>
      <c r="D17" s="39">
        <v>0</v>
      </c>
      <c r="E17" s="18">
        <v>69643.8</v>
      </c>
      <c r="F17" s="18">
        <v>63789.72</v>
      </c>
      <c r="G17" s="18">
        <v>448854.69999999995</v>
      </c>
      <c r="H17" s="18">
        <v>72073.34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f t="shared" si="4"/>
        <v>654361.55999999994</v>
      </c>
    </row>
    <row r="18" spans="2:21" ht="18.75" x14ac:dyDescent="0.3">
      <c r="B18" s="11" t="s">
        <v>9</v>
      </c>
      <c r="C18" s="19">
        <v>2070000</v>
      </c>
      <c r="D18" s="39">
        <v>0</v>
      </c>
      <c r="E18" s="18">
        <v>0</v>
      </c>
      <c r="F18" s="18">
        <v>0</v>
      </c>
      <c r="G18" s="18">
        <v>60829</v>
      </c>
      <c r="H18" s="18">
        <v>1719.97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4"/>
        <v>62548.97</v>
      </c>
    </row>
    <row r="19" spans="2:21" ht="18.75" x14ac:dyDescent="0.3">
      <c r="B19" s="11" t="s">
        <v>10</v>
      </c>
      <c r="C19" s="19">
        <v>4000000</v>
      </c>
      <c r="D19" s="39">
        <v>0</v>
      </c>
      <c r="E19" s="18">
        <v>0</v>
      </c>
      <c r="F19" s="18">
        <v>344500</v>
      </c>
      <c r="G19" s="18">
        <v>224150</v>
      </c>
      <c r="H19" s="18">
        <v>102700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f t="shared" si="4"/>
        <v>671350</v>
      </c>
    </row>
    <row r="20" spans="2:21" ht="18.75" x14ac:dyDescent="0.3">
      <c r="B20" s="11" t="s">
        <v>11</v>
      </c>
      <c r="C20" s="19">
        <v>300000</v>
      </c>
      <c r="D20" s="39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si="4"/>
        <v>0</v>
      </c>
    </row>
    <row r="21" spans="2:21" ht="18.75" x14ac:dyDescent="0.3">
      <c r="B21" s="11" t="s">
        <v>12</v>
      </c>
      <c r="C21" s="19">
        <v>1860000</v>
      </c>
      <c r="D21" s="39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f t="shared" si="4"/>
        <v>0</v>
      </c>
    </row>
    <row r="22" spans="2:21" ht="18.75" x14ac:dyDescent="0.3">
      <c r="B22" s="11" t="s">
        <v>13</v>
      </c>
      <c r="C22" s="19">
        <v>4579960</v>
      </c>
      <c r="D22" s="39">
        <v>0</v>
      </c>
      <c r="E22" s="18">
        <v>100149</v>
      </c>
      <c r="F22" s="18">
        <v>149547.6</v>
      </c>
      <c r="G22" s="18">
        <v>0</v>
      </c>
      <c r="H22" s="18">
        <v>164273.26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f t="shared" si="4"/>
        <v>413969.86</v>
      </c>
    </row>
    <row r="23" spans="2:21" ht="37.5" x14ac:dyDescent="0.3">
      <c r="B23" s="56" t="s">
        <v>14</v>
      </c>
      <c r="C23" s="19">
        <v>1400000</v>
      </c>
      <c r="D23" s="39">
        <v>0</v>
      </c>
      <c r="E23" s="18">
        <v>0</v>
      </c>
      <c r="F23" s="18">
        <v>0</v>
      </c>
      <c r="G23" s="18">
        <v>31683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f t="shared" si="4"/>
        <v>31683</v>
      </c>
    </row>
    <row r="24" spans="2:21" ht="18.75" x14ac:dyDescent="0.3">
      <c r="B24" s="11" t="s">
        <v>15</v>
      </c>
      <c r="C24" s="19">
        <v>5235000</v>
      </c>
      <c r="D24" s="39">
        <v>0</v>
      </c>
      <c r="E24" s="18">
        <v>0</v>
      </c>
      <c r="F24" s="18">
        <v>0</v>
      </c>
      <c r="G24" s="18">
        <v>0</v>
      </c>
      <c r="H24" s="18">
        <v>13177.58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f t="shared" si="4"/>
        <v>13177.58</v>
      </c>
    </row>
    <row r="25" spans="2:21" ht="18.75" x14ac:dyDescent="0.3">
      <c r="B25" s="11" t="s">
        <v>16</v>
      </c>
      <c r="C25" s="19">
        <v>1050000</v>
      </c>
      <c r="D25" s="39">
        <v>0</v>
      </c>
      <c r="E25" s="18">
        <v>0</v>
      </c>
      <c r="F25" s="18">
        <v>0</v>
      </c>
      <c r="G25" s="18">
        <v>44840</v>
      </c>
      <c r="H25" s="18">
        <v>67248.2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f t="shared" si="4"/>
        <v>112088.2</v>
      </c>
    </row>
    <row r="26" spans="2:21" ht="18.75" x14ac:dyDescent="0.3">
      <c r="B26" s="10" t="s">
        <v>17</v>
      </c>
      <c r="C26" s="38">
        <f>+C27+C28+C29+C30+C31+C32+C33+C34+C35</f>
        <v>8381879</v>
      </c>
      <c r="D26" s="48">
        <f>+D27+D28+D29+D30+D31+D32+D33+D34+D35</f>
        <v>0</v>
      </c>
      <c r="E26" s="49">
        <f>+E27+E28+E29+E30+E31+E32+E33+E34+E35</f>
        <v>0</v>
      </c>
      <c r="F26" s="49">
        <f t="shared" ref="F26:Q26" si="6">+F27+F28+F29+F30+F31+F32+F33+F34+F35</f>
        <v>140804.63999999998</v>
      </c>
      <c r="G26" s="49">
        <f t="shared" si="6"/>
        <v>355014.88</v>
      </c>
      <c r="H26" s="49">
        <f t="shared" si="6"/>
        <v>465183.92000000004</v>
      </c>
      <c r="I26" s="49">
        <f t="shared" si="6"/>
        <v>0</v>
      </c>
      <c r="J26" s="49">
        <f t="shared" si="6"/>
        <v>0</v>
      </c>
      <c r="K26" s="49">
        <f t="shared" si="6"/>
        <v>0</v>
      </c>
      <c r="L26" s="49">
        <f t="shared" si="6"/>
        <v>0</v>
      </c>
      <c r="M26" s="49">
        <f t="shared" si="6"/>
        <v>0</v>
      </c>
      <c r="N26" s="49">
        <f t="shared" si="6"/>
        <v>0</v>
      </c>
      <c r="O26" s="49">
        <f t="shared" si="6"/>
        <v>0</v>
      </c>
      <c r="P26" s="49">
        <f t="shared" si="6"/>
        <v>0</v>
      </c>
      <c r="Q26" s="49">
        <f t="shared" si="6"/>
        <v>961003.44000000006</v>
      </c>
      <c r="R26" s="12"/>
      <c r="S26" s="12"/>
      <c r="T26" s="12"/>
      <c r="U26" s="12"/>
    </row>
    <row r="27" spans="2:21" ht="18.75" x14ac:dyDescent="0.3">
      <c r="B27" s="11" t="s">
        <v>18</v>
      </c>
      <c r="C27" s="19">
        <v>466879</v>
      </c>
      <c r="D27" s="39">
        <v>0</v>
      </c>
      <c r="E27" s="18">
        <v>0</v>
      </c>
      <c r="F27" s="18">
        <v>41032.1</v>
      </c>
      <c r="G27" s="18">
        <v>14179.52</v>
      </c>
      <c r="H27" s="18">
        <v>13933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4"/>
        <v>69144.62</v>
      </c>
    </row>
    <row r="28" spans="2:21" ht="18.75" x14ac:dyDescent="0.3">
      <c r="B28" s="11" t="s">
        <v>19</v>
      </c>
      <c r="C28" s="19">
        <v>250000</v>
      </c>
      <c r="D28" s="39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4"/>
        <v>0</v>
      </c>
      <c r="R28" s="17"/>
      <c r="S28" s="17"/>
      <c r="T28" s="17"/>
      <c r="U28" s="17"/>
    </row>
    <row r="29" spans="2:21" ht="18.75" x14ac:dyDescent="0.3">
      <c r="B29" s="11" t="s">
        <v>20</v>
      </c>
      <c r="C29" s="19">
        <v>545000</v>
      </c>
      <c r="D29" s="39">
        <v>0</v>
      </c>
      <c r="E29" s="18">
        <v>0</v>
      </c>
      <c r="F29" s="18">
        <v>73620.2</v>
      </c>
      <c r="G29" s="18">
        <v>0</v>
      </c>
      <c r="H29" s="18">
        <v>3560.5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f t="shared" si="4"/>
        <v>77180.7</v>
      </c>
    </row>
    <row r="30" spans="2:21" ht="18.75" x14ac:dyDescent="0.3">
      <c r="B30" s="11" t="s">
        <v>21</v>
      </c>
      <c r="C30" s="19">
        <v>30000</v>
      </c>
      <c r="D30" s="39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f t="shared" si="4"/>
        <v>0</v>
      </c>
    </row>
    <row r="31" spans="2:21" ht="18.75" x14ac:dyDescent="0.3">
      <c r="B31" s="11" t="s">
        <v>22</v>
      </c>
      <c r="C31" s="19">
        <v>250000</v>
      </c>
      <c r="D31" s="39">
        <v>0</v>
      </c>
      <c r="E31" s="18">
        <v>0</v>
      </c>
      <c r="F31" s="18">
        <v>0</v>
      </c>
      <c r="G31" s="18">
        <v>0</v>
      </c>
      <c r="H31" s="18">
        <v>3845.97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4"/>
        <v>3845.97</v>
      </c>
    </row>
    <row r="32" spans="2:21" ht="18.75" x14ac:dyDescent="0.3">
      <c r="B32" s="11" t="s">
        <v>23</v>
      </c>
      <c r="C32" s="19">
        <v>250000</v>
      </c>
      <c r="D32" s="39">
        <v>0</v>
      </c>
      <c r="E32" s="18">
        <v>0</v>
      </c>
      <c r="F32" s="18">
        <v>0</v>
      </c>
      <c r="G32" s="18">
        <v>69494.92</v>
      </c>
      <c r="H32" s="18">
        <v>3563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4"/>
        <v>73057.919999999998</v>
      </c>
    </row>
    <row r="33" spans="2:17" ht="18.75" x14ac:dyDescent="0.3">
      <c r="B33" s="11" t="s">
        <v>24</v>
      </c>
      <c r="C33" s="19">
        <v>4150000</v>
      </c>
      <c r="D33" s="39">
        <v>0</v>
      </c>
      <c r="E33" s="18">
        <v>0</v>
      </c>
      <c r="F33" s="18">
        <v>0</v>
      </c>
      <c r="G33" s="18">
        <v>56775.7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f t="shared" si="4"/>
        <v>56775.7</v>
      </c>
    </row>
    <row r="34" spans="2:17" ht="37.5" x14ac:dyDescent="0.3">
      <c r="B34" s="56" t="s">
        <v>25</v>
      </c>
      <c r="C34" s="19">
        <v>0</v>
      </c>
      <c r="D34" s="39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si="4"/>
        <v>0</v>
      </c>
    </row>
    <row r="35" spans="2:17" ht="18.75" x14ac:dyDescent="0.3">
      <c r="B35" s="11" t="s">
        <v>26</v>
      </c>
      <c r="C35" s="19">
        <v>2440000</v>
      </c>
      <c r="D35" s="39">
        <v>0</v>
      </c>
      <c r="E35" s="18">
        <v>0</v>
      </c>
      <c r="F35" s="18">
        <v>26152.34</v>
      </c>
      <c r="G35" s="18">
        <v>214564.74</v>
      </c>
      <c r="H35" s="18">
        <v>440281.45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4"/>
        <v>680998.53</v>
      </c>
    </row>
    <row r="36" spans="2:17" ht="18.75" x14ac:dyDescent="0.3">
      <c r="B36" s="10" t="s">
        <v>27</v>
      </c>
      <c r="C36" s="38">
        <f>+C37+C38+C39+C40+C41+C42+C43+C44</f>
        <v>0</v>
      </c>
      <c r="D36" s="48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f t="shared" si="4"/>
        <v>0</v>
      </c>
    </row>
    <row r="37" spans="2:17" ht="18.75" x14ac:dyDescent="0.3">
      <c r="B37" s="11" t="s">
        <v>28</v>
      </c>
      <c r="C37" s="19">
        <v>0</v>
      </c>
      <c r="D37" s="39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4"/>
        <v>0</v>
      </c>
    </row>
    <row r="38" spans="2:17" ht="18.75" x14ac:dyDescent="0.3">
      <c r="B38" s="11" t="s">
        <v>29</v>
      </c>
      <c r="C38" s="19">
        <v>0</v>
      </c>
      <c r="D38" s="39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4"/>
        <v>0</v>
      </c>
    </row>
    <row r="39" spans="2:17" ht="18.75" x14ac:dyDescent="0.3">
      <c r="B39" s="11" t="s">
        <v>30</v>
      </c>
      <c r="C39" s="19">
        <v>0</v>
      </c>
      <c r="D39" s="39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4"/>
        <v>0</v>
      </c>
    </row>
    <row r="40" spans="2:17" ht="18.75" x14ac:dyDescent="0.3">
      <c r="B40" s="11" t="s">
        <v>31</v>
      </c>
      <c r="C40" s="19">
        <v>0</v>
      </c>
      <c r="D40" s="39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4"/>
        <v>0</v>
      </c>
    </row>
    <row r="41" spans="2:17" ht="18.75" x14ac:dyDescent="0.3">
      <c r="B41" s="11" t="s">
        <v>32</v>
      </c>
      <c r="C41" s="19">
        <v>0</v>
      </c>
      <c r="D41" s="39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4"/>
        <v>0</v>
      </c>
    </row>
    <row r="42" spans="2:17" ht="18.75" x14ac:dyDescent="0.3">
      <c r="B42" s="11" t="s">
        <v>33</v>
      </c>
      <c r="C42" s="19">
        <v>0</v>
      </c>
      <c r="D42" s="39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4"/>
        <v>0</v>
      </c>
    </row>
    <row r="43" spans="2:17" ht="18.75" x14ac:dyDescent="0.3">
      <c r="B43" s="11" t="s">
        <v>34</v>
      </c>
      <c r="C43" s="19">
        <v>0</v>
      </c>
      <c r="D43" s="39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4"/>
        <v>0</v>
      </c>
    </row>
    <row r="44" spans="2:17" ht="18.75" x14ac:dyDescent="0.3">
      <c r="B44" s="11" t="s">
        <v>35</v>
      </c>
      <c r="C44" s="19">
        <v>0</v>
      </c>
      <c r="D44" s="39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4"/>
        <v>0</v>
      </c>
    </row>
    <row r="45" spans="2:17" ht="18.75" x14ac:dyDescent="0.3">
      <c r="B45" s="10" t="s">
        <v>36</v>
      </c>
      <c r="C45" s="38">
        <f>+C46+C47+C48+C49+C50+C51</f>
        <v>0</v>
      </c>
      <c r="D45" s="48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f t="shared" si="4"/>
        <v>0</v>
      </c>
    </row>
    <row r="46" spans="2:17" ht="18.75" x14ac:dyDescent="0.3">
      <c r="B46" s="11" t="s">
        <v>37</v>
      </c>
      <c r="C46" s="19">
        <v>0</v>
      </c>
      <c r="D46" s="39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f t="shared" si="4"/>
        <v>0</v>
      </c>
    </row>
    <row r="47" spans="2:17" ht="18.75" x14ac:dyDescent="0.3">
      <c r="B47" s="11" t="s">
        <v>38</v>
      </c>
      <c r="C47" s="19">
        <v>0</v>
      </c>
      <c r="D47" s="39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f t="shared" si="4"/>
        <v>0</v>
      </c>
    </row>
    <row r="48" spans="2:17" ht="18.75" x14ac:dyDescent="0.3">
      <c r="B48" s="11" t="s">
        <v>39</v>
      </c>
      <c r="C48" s="19">
        <v>0</v>
      </c>
      <c r="D48" s="39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4"/>
        <v>0</v>
      </c>
    </row>
    <row r="49" spans="2:17" ht="18.75" x14ac:dyDescent="0.3">
      <c r="B49" s="11" t="s">
        <v>40</v>
      </c>
      <c r="C49" s="19">
        <v>0</v>
      </c>
      <c r="D49" s="39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4"/>
        <v>0</v>
      </c>
    </row>
    <row r="50" spans="2:17" ht="18.75" x14ac:dyDescent="0.3">
      <c r="B50" s="11" t="s">
        <v>41</v>
      </c>
      <c r="C50" s="19">
        <v>0</v>
      </c>
      <c r="D50" s="39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si="4"/>
        <v>0</v>
      </c>
    </row>
    <row r="51" spans="2:17" ht="18.75" x14ac:dyDescent="0.3">
      <c r="B51" s="11" t="s">
        <v>42</v>
      </c>
      <c r="C51" s="19">
        <v>0</v>
      </c>
      <c r="D51" s="39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f t="shared" si="4"/>
        <v>0</v>
      </c>
    </row>
    <row r="52" spans="2:17" ht="18.75" x14ac:dyDescent="0.3">
      <c r="B52" s="10" t="s">
        <v>43</v>
      </c>
      <c r="C52" s="38">
        <f>+C53+C54+C55+C56+C57+C58+C59+C60+C61</f>
        <v>6575000</v>
      </c>
      <c r="D52" s="38">
        <f t="shared" ref="D52:Q52" si="7">+D53+D54+D55+D56+D57+D58+D59+D60+D61</f>
        <v>0</v>
      </c>
      <c r="E52" s="38">
        <f t="shared" si="7"/>
        <v>0</v>
      </c>
      <c r="F52" s="38">
        <f t="shared" si="7"/>
        <v>0</v>
      </c>
      <c r="G52" s="38">
        <f t="shared" si="7"/>
        <v>289361.53999999998</v>
      </c>
      <c r="H52" s="38">
        <f t="shared" si="7"/>
        <v>0</v>
      </c>
      <c r="I52" s="38">
        <f t="shared" si="7"/>
        <v>0</v>
      </c>
      <c r="J52" s="38">
        <f t="shared" si="7"/>
        <v>0</v>
      </c>
      <c r="K52" s="38">
        <f t="shared" si="7"/>
        <v>0</v>
      </c>
      <c r="L52" s="38">
        <f t="shared" si="7"/>
        <v>0</v>
      </c>
      <c r="M52" s="38">
        <f t="shared" si="7"/>
        <v>0</v>
      </c>
      <c r="N52" s="38">
        <f t="shared" si="7"/>
        <v>0</v>
      </c>
      <c r="O52" s="38">
        <f t="shared" si="7"/>
        <v>0</v>
      </c>
      <c r="P52" s="38">
        <f t="shared" si="7"/>
        <v>0</v>
      </c>
      <c r="Q52" s="38">
        <f t="shared" si="7"/>
        <v>289361.53999999998</v>
      </c>
    </row>
    <row r="53" spans="2:17" ht="18.75" x14ac:dyDescent="0.3">
      <c r="B53" s="11" t="s">
        <v>44</v>
      </c>
      <c r="C53" s="19">
        <v>815000</v>
      </c>
      <c r="D53" s="39">
        <v>0</v>
      </c>
      <c r="E53" s="18">
        <v>0</v>
      </c>
      <c r="F53" s="18">
        <v>0</v>
      </c>
      <c r="G53" s="18">
        <v>179217.5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51">
        <f t="shared" si="4"/>
        <v>179217.5</v>
      </c>
    </row>
    <row r="54" spans="2:17" ht="18.75" x14ac:dyDescent="0.3">
      <c r="B54" s="11" t="s">
        <v>45</v>
      </c>
      <c r="C54" s="19">
        <v>350000</v>
      </c>
      <c r="D54" s="39">
        <v>0</v>
      </c>
      <c r="E54" s="18">
        <v>0</v>
      </c>
      <c r="F54" s="18">
        <v>0</v>
      </c>
      <c r="G54" s="18">
        <v>95715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51">
        <f t="shared" si="4"/>
        <v>95715</v>
      </c>
    </row>
    <row r="55" spans="2:17" ht="18.75" x14ac:dyDescent="0.3">
      <c r="B55" s="11" t="s">
        <v>46</v>
      </c>
      <c r="C55" s="19">
        <v>80000</v>
      </c>
      <c r="D55" s="39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51">
        <f t="shared" si="4"/>
        <v>0</v>
      </c>
    </row>
    <row r="56" spans="2:17" ht="18.75" x14ac:dyDescent="0.3">
      <c r="B56" s="11" t="s">
        <v>47</v>
      </c>
      <c r="C56" s="19">
        <v>0</v>
      </c>
      <c r="D56" s="39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51">
        <f t="shared" si="4"/>
        <v>0</v>
      </c>
    </row>
    <row r="57" spans="2:17" ht="18.75" x14ac:dyDescent="0.3">
      <c r="B57" s="11" t="s">
        <v>48</v>
      </c>
      <c r="C57" s="19">
        <v>3180000</v>
      </c>
      <c r="D57" s="39">
        <v>0</v>
      </c>
      <c r="E57" s="18">
        <v>0</v>
      </c>
      <c r="F57" s="18">
        <v>0</v>
      </c>
      <c r="G57" s="18">
        <v>14429.04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51">
        <f t="shared" si="4"/>
        <v>14429.04</v>
      </c>
    </row>
    <row r="58" spans="2:17" ht="18.75" x14ac:dyDescent="0.3">
      <c r="B58" s="11" t="s">
        <v>49</v>
      </c>
      <c r="C58" s="19">
        <v>950000</v>
      </c>
      <c r="D58" s="39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51">
        <f t="shared" si="4"/>
        <v>0</v>
      </c>
    </row>
    <row r="59" spans="2:17" ht="18.75" x14ac:dyDescent="0.3">
      <c r="B59" s="11" t="s">
        <v>50</v>
      </c>
      <c r="C59" s="19">
        <v>0</v>
      </c>
      <c r="D59" s="39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51">
        <f t="shared" si="4"/>
        <v>0</v>
      </c>
    </row>
    <row r="60" spans="2:17" ht="18.75" x14ac:dyDescent="0.3">
      <c r="B60" s="11" t="s">
        <v>51</v>
      </c>
      <c r="C60" s="19">
        <v>1200000</v>
      </c>
      <c r="D60" s="39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51">
        <f t="shared" si="4"/>
        <v>0</v>
      </c>
    </row>
    <row r="61" spans="2:17" ht="18.75" x14ac:dyDescent="0.3">
      <c r="B61" s="11" t="s">
        <v>52</v>
      </c>
      <c r="C61" s="19">
        <v>0</v>
      </c>
      <c r="D61" s="39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51">
        <f t="shared" si="4"/>
        <v>0</v>
      </c>
    </row>
    <row r="62" spans="2:17" ht="18.75" x14ac:dyDescent="0.3">
      <c r="B62" s="10" t="s">
        <v>53</v>
      </c>
      <c r="C62" s="38">
        <f>+C63+C64+C65+C66</f>
        <v>0</v>
      </c>
      <c r="D62" s="48">
        <f>+D63+D64+D65+D66</f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2">
        <f t="shared" ref="Q62" si="8">+E62+F62+G62+H62+I62+J62+K62+L62+M62+N62+O62+P62</f>
        <v>0</v>
      </c>
    </row>
    <row r="63" spans="2:17" ht="18.75" x14ac:dyDescent="0.3">
      <c r="B63" s="11" t="s">
        <v>54</v>
      </c>
      <c r="C63" s="19">
        <v>0</v>
      </c>
      <c r="D63" s="39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f t="shared" si="4"/>
        <v>0</v>
      </c>
    </row>
    <row r="64" spans="2:17" ht="18.75" x14ac:dyDescent="0.3">
      <c r="B64" s="11" t="s">
        <v>55</v>
      </c>
      <c r="C64" s="39">
        <v>0</v>
      </c>
      <c r="D64" s="39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f t="shared" si="4"/>
        <v>0</v>
      </c>
    </row>
    <row r="65" spans="2:17" ht="18.75" x14ac:dyDescent="0.3">
      <c r="B65" s="11" t="s">
        <v>56</v>
      </c>
      <c r="C65" s="39">
        <f>+C66+C67</f>
        <v>0</v>
      </c>
      <c r="D65" s="39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f t="shared" si="4"/>
        <v>0</v>
      </c>
    </row>
    <row r="66" spans="2:17" ht="37.5" x14ac:dyDescent="0.3">
      <c r="B66" s="56" t="s">
        <v>57</v>
      </c>
      <c r="C66" s="39">
        <v>0</v>
      </c>
      <c r="D66" s="39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 t="shared" si="4"/>
        <v>0</v>
      </c>
    </row>
    <row r="67" spans="2:17" ht="18.75" x14ac:dyDescent="0.3">
      <c r="B67" s="10" t="s">
        <v>58</v>
      </c>
      <c r="C67" s="48">
        <f>+C68+C69</f>
        <v>0</v>
      </c>
      <c r="D67" s="48">
        <f>+D68+D69</f>
        <v>0</v>
      </c>
      <c r="E67" s="18">
        <f t="shared" ref="E67" si="9">+E68+E69</f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f t="shared" si="4"/>
        <v>0</v>
      </c>
    </row>
    <row r="68" spans="2:17" ht="18.75" x14ac:dyDescent="0.3">
      <c r="B68" s="11" t="s">
        <v>59</v>
      </c>
      <c r="C68" s="39">
        <f>+C69+C70+C71</f>
        <v>0</v>
      </c>
      <c r="D68" s="39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f t="shared" si="4"/>
        <v>0</v>
      </c>
    </row>
    <row r="69" spans="2:17" ht="18.75" x14ac:dyDescent="0.3">
      <c r="B69" s="11" t="s">
        <v>60</v>
      </c>
      <c r="C69" s="39">
        <v>0</v>
      </c>
      <c r="D69" s="39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f t="shared" si="4"/>
        <v>0</v>
      </c>
    </row>
    <row r="70" spans="2:17" ht="18.75" x14ac:dyDescent="0.3">
      <c r="B70" s="10" t="s">
        <v>61</v>
      </c>
      <c r="C70" s="48">
        <f>+C71+C72+C73</f>
        <v>0</v>
      </c>
      <c r="D70" s="48">
        <f>+D71+D72+D73</f>
        <v>0</v>
      </c>
      <c r="E70" s="18">
        <f t="shared" ref="E70" si="10">+E71+E72+E73</f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f t="shared" si="4"/>
        <v>0</v>
      </c>
    </row>
    <row r="71" spans="2:17" ht="18.75" x14ac:dyDescent="0.3">
      <c r="B71" s="11" t="s">
        <v>62</v>
      </c>
      <c r="C71" s="39">
        <v>0</v>
      </c>
      <c r="D71" s="39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4"/>
        <v>0</v>
      </c>
    </row>
    <row r="72" spans="2:17" ht="18.75" x14ac:dyDescent="0.3">
      <c r="B72" s="11" t="s">
        <v>63</v>
      </c>
      <c r="C72" s="39">
        <f>+C73+C76</f>
        <v>0</v>
      </c>
      <c r="D72" s="39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f t="shared" si="4"/>
        <v>0</v>
      </c>
    </row>
    <row r="73" spans="2:17" ht="18.75" x14ac:dyDescent="0.3">
      <c r="B73" s="11" t="s">
        <v>64</v>
      </c>
      <c r="C73" s="39">
        <f>+C74+C75</f>
        <v>0</v>
      </c>
      <c r="D73" s="39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4"/>
        <v>0</v>
      </c>
    </row>
    <row r="74" spans="2:17" ht="18.75" x14ac:dyDescent="0.3">
      <c r="B74" s="8" t="s">
        <v>67</v>
      </c>
      <c r="C74" s="9">
        <f>+C75+C78+C81</f>
        <v>0</v>
      </c>
      <c r="D74" s="9">
        <f>+D75+D78+D81</f>
        <v>0</v>
      </c>
      <c r="E74" s="53">
        <f t="shared" ref="E74" si="11">+E75+E78+E81</f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f t="shared" ref="Q74" si="12">+E74+F74+G74+H74+I74+J74+K74+L74+M74+N74+O74+P74</f>
        <v>0</v>
      </c>
    </row>
    <row r="75" spans="2:17" ht="18.75" x14ac:dyDescent="0.3">
      <c r="B75" s="10" t="s">
        <v>68</v>
      </c>
      <c r="C75" s="48">
        <f>+C76+C77</f>
        <v>0</v>
      </c>
      <c r="D75" s="48">
        <f>+D76+D77</f>
        <v>0</v>
      </c>
      <c r="E75" s="18">
        <f t="shared" ref="E75" si="13">+E76+E77</f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f t="shared" si="4"/>
        <v>0</v>
      </c>
    </row>
    <row r="76" spans="2:17" ht="18.75" x14ac:dyDescent="0.3">
      <c r="B76" s="11" t="s">
        <v>69</v>
      </c>
      <c r="C76" s="39">
        <f>+C77+C78</f>
        <v>0</v>
      </c>
      <c r="D76" s="39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f t="shared" ref="Q76:Q82" si="14">+E76+F76+G76+H76+I76+J76+K76+L76+M76+N76+O76+P76</f>
        <v>0</v>
      </c>
    </row>
    <row r="77" spans="2:17" ht="18.75" x14ac:dyDescent="0.3">
      <c r="B77" s="11" t="s">
        <v>70</v>
      </c>
      <c r="C77" s="39">
        <v>0</v>
      </c>
      <c r="D77" s="39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si="14"/>
        <v>0</v>
      </c>
    </row>
    <row r="78" spans="2:17" ht="18.75" x14ac:dyDescent="0.3">
      <c r="B78" s="10" t="s">
        <v>71</v>
      </c>
      <c r="C78" s="48">
        <f>+C79+C80</f>
        <v>0</v>
      </c>
      <c r="D78" s="48">
        <f>+D79+D80</f>
        <v>0</v>
      </c>
      <c r="E78" s="18">
        <f t="shared" ref="E78:P78" si="15">+E79+E80</f>
        <v>0</v>
      </c>
      <c r="F78" s="18">
        <f t="shared" si="15"/>
        <v>0</v>
      </c>
      <c r="G78" s="18">
        <f t="shared" si="15"/>
        <v>0</v>
      </c>
      <c r="H78" s="18">
        <f t="shared" si="15"/>
        <v>0</v>
      </c>
      <c r="I78" s="18">
        <f t="shared" si="15"/>
        <v>0</v>
      </c>
      <c r="J78" s="18">
        <f t="shared" si="15"/>
        <v>0</v>
      </c>
      <c r="K78" s="18">
        <f t="shared" si="15"/>
        <v>0</v>
      </c>
      <c r="L78" s="18">
        <f t="shared" si="15"/>
        <v>0</v>
      </c>
      <c r="M78" s="18">
        <f t="shared" si="15"/>
        <v>0</v>
      </c>
      <c r="N78" s="18">
        <f t="shared" si="15"/>
        <v>0</v>
      </c>
      <c r="O78" s="18">
        <f t="shared" si="15"/>
        <v>0</v>
      </c>
      <c r="P78" s="18">
        <f t="shared" si="15"/>
        <v>0</v>
      </c>
      <c r="Q78" s="18">
        <f t="shared" si="14"/>
        <v>0</v>
      </c>
    </row>
    <row r="79" spans="2:17" ht="18.75" x14ac:dyDescent="0.3">
      <c r="B79" s="11" t="s">
        <v>72</v>
      </c>
      <c r="C79" s="39">
        <f>+C80</f>
        <v>0</v>
      </c>
      <c r="D79" s="39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f t="shared" si="14"/>
        <v>0</v>
      </c>
    </row>
    <row r="80" spans="2:17" ht="18.75" x14ac:dyDescent="0.3">
      <c r="B80" s="11" t="s">
        <v>73</v>
      </c>
      <c r="C80" s="39">
        <v>0</v>
      </c>
      <c r="D80" s="39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f t="shared" si="14"/>
        <v>0</v>
      </c>
    </row>
    <row r="81" spans="2:17" ht="18.75" x14ac:dyDescent="0.3">
      <c r="B81" s="10" t="s">
        <v>74</v>
      </c>
      <c r="C81" s="48">
        <f>+C82</f>
        <v>0</v>
      </c>
      <c r="D81" s="48">
        <f>+D82</f>
        <v>0</v>
      </c>
      <c r="E81" s="18">
        <f t="shared" ref="E81:P81" si="16">+E82</f>
        <v>0</v>
      </c>
      <c r="F81" s="18">
        <f t="shared" si="16"/>
        <v>0</v>
      </c>
      <c r="G81" s="18">
        <f t="shared" si="16"/>
        <v>0</v>
      </c>
      <c r="H81" s="18">
        <f t="shared" si="16"/>
        <v>0</v>
      </c>
      <c r="I81" s="18">
        <f t="shared" si="16"/>
        <v>0</v>
      </c>
      <c r="J81" s="18">
        <f t="shared" si="16"/>
        <v>0</v>
      </c>
      <c r="K81" s="18">
        <f t="shared" si="16"/>
        <v>0</v>
      </c>
      <c r="L81" s="18">
        <f t="shared" si="16"/>
        <v>0</v>
      </c>
      <c r="M81" s="18">
        <f t="shared" si="16"/>
        <v>0</v>
      </c>
      <c r="N81" s="18">
        <f t="shared" si="16"/>
        <v>0</v>
      </c>
      <c r="O81" s="18">
        <f t="shared" si="16"/>
        <v>0</v>
      </c>
      <c r="P81" s="18">
        <f t="shared" si="16"/>
        <v>0</v>
      </c>
      <c r="Q81" s="18">
        <f t="shared" si="14"/>
        <v>0</v>
      </c>
    </row>
    <row r="82" spans="2:17" ht="18.75" x14ac:dyDescent="0.3">
      <c r="B82" s="11" t="s">
        <v>75</v>
      </c>
      <c r="C82" s="39">
        <v>0</v>
      </c>
      <c r="D82" s="39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f t="shared" si="14"/>
        <v>0</v>
      </c>
    </row>
    <row r="83" spans="2:17" ht="18.75" x14ac:dyDescent="0.3">
      <c r="B83" s="54" t="s">
        <v>65</v>
      </c>
      <c r="C83" s="55">
        <f>+C74+C9</f>
        <v>143621879</v>
      </c>
      <c r="D83" s="55">
        <f>+D74+D9</f>
        <v>0</v>
      </c>
      <c r="E83" s="55">
        <f t="shared" ref="E83:Q83" si="17">+E74+E9</f>
        <v>7310698.71</v>
      </c>
      <c r="F83" s="55">
        <f>+F74+F9</f>
        <v>8927180.6600000001</v>
      </c>
      <c r="G83" s="55">
        <f t="shared" si="17"/>
        <v>9123124.2599999998</v>
      </c>
      <c r="H83" s="55">
        <f t="shared" si="17"/>
        <v>8510664.7699999996</v>
      </c>
      <c r="I83" s="55">
        <f t="shared" si="17"/>
        <v>0</v>
      </c>
      <c r="J83" s="55">
        <f t="shared" si="17"/>
        <v>0</v>
      </c>
      <c r="K83" s="55">
        <f t="shared" si="17"/>
        <v>0</v>
      </c>
      <c r="L83" s="55">
        <f t="shared" si="17"/>
        <v>0</v>
      </c>
      <c r="M83" s="55">
        <f t="shared" si="17"/>
        <v>0</v>
      </c>
      <c r="N83" s="55">
        <f t="shared" si="17"/>
        <v>0</v>
      </c>
      <c r="O83" s="55">
        <f t="shared" si="17"/>
        <v>0</v>
      </c>
      <c r="P83" s="55">
        <f t="shared" si="17"/>
        <v>0</v>
      </c>
      <c r="Q83" s="55">
        <f t="shared" si="17"/>
        <v>33871668.400000006</v>
      </c>
    </row>
    <row r="84" spans="2:17" x14ac:dyDescent="0.25">
      <c r="B84" t="s">
        <v>112</v>
      </c>
    </row>
    <row r="87" spans="2:17" x14ac:dyDescent="0.25">
      <c r="D87" s="17"/>
    </row>
    <row r="88" spans="2:17" x14ac:dyDescent="0.25"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22"/>
    </row>
    <row r="89" spans="2:17" ht="16.5" x14ac:dyDescent="0.25">
      <c r="B89" s="69" t="s">
        <v>124</v>
      </c>
      <c r="C89" s="69"/>
      <c r="D89" s="70" t="s">
        <v>121</v>
      </c>
      <c r="E89" s="70"/>
      <c r="F89" s="70"/>
      <c r="G89" s="70"/>
      <c r="H89" s="70"/>
      <c r="M89" s="71" t="s">
        <v>101</v>
      </c>
      <c r="N89" s="71"/>
      <c r="O89" s="71"/>
      <c r="P89" s="71"/>
      <c r="Q89" s="23"/>
    </row>
    <row r="90" spans="2:17" ht="16.5" x14ac:dyDescent="0.25">
      <c r="B90" s="69" t="s">
        <v>116</v>
      </c>
      <c r="C90" s="69"/>
      <c r="D90" s="70" t="s">
        <v>122</v>
      </c>
      <c r="E90" s="70"/>
      <c r="F90" s="70"/>
      <c r="G90" s="70"/>
      <c r="H90" s="70"/>
      <c r="M90" s="71" t="s">
        <v>102</v>
      </c>
      <c r="N90" s="71"/>
      <c r="O90" s="71"/>
      <c r="P90" s="71"/>
      <c r="Q90" s="24"/>
    </row>
    <row r="91" spans="2:17" ht="16.5" x14ac:dyDescent="0.25">
      <c r="B91" s="69" t="s">
        <v>113</v>
      </c>
      <c r="C91" s="69"/>
      <c r="D91" s="70" t="s">
        <v>120</v>
      </c>
      <c r="E91" s="70"/>
      <c r="F91" s="70"/>
      <c r="G91" s="70"/>
      <c r="H91" s="70"/>
      <c r="M91" s="71" t="s">
        <v>98</v>
      </c>
      <c r="N91" s="71"/>
      <c r="O91" s="71"/>
      <c r="P91" s="71"/>
      <c r="Q91" s="17"/>
    </row>
    <row r="94" spans="2:17" ht="16.5" x14ac:dyDescent="0.25">
      <c r="B94" s="70" t="s">
        <v>119</v>
      </c>
      <c r="C94" s="70"/>
      <c r="D94" s="70"/>
      <c r="E94" s="70"/>
    </row>
    <row r="95" spans="2:17" ht="16.5" x14ac:dyDescent="0.25">
      <c r="B95" s="70" t="s">
        <v>123</v>
      </c>
      <c r="C95" s="70"/>
      <c r="D95" s="70"/>
      <c r="E95" s="70"/>
    </row>
    <row r="96" spans="2:17" ht="16.5" x14ac:dyDescent="0.25">
      <c r="B96" s="70" t="s">
        <v>118</v>
      </c>
      <c r="C96" s="70"/>
      <c r="D96" s="70"/>
      <c r="E96" s="70"/>
    </row>
  </sheetData>
  <mergeCells count="21">
    <mergeCell ref="M89:P89"/>
    <mergeCell ref="M90:P90"/>
    <mergeCell ref="M91:P91"/>
    <mergeCell ref="B2:Q2"/>
    <mergeCell ref="B3:Q3"/>
    <mergeCell ref="B7:B8"/>
    <mergeCell ref="C7:C8"/>
    <mergeCell ref="D7:D8"/>
    <mergeCell ref="B4:Q4"/>
    <mergeCell ref="B5:Q5"/>
    <mergeCell ref="B6:Q6"/>
    <mergeCell ref="E7:Q7"/>
    <mergeCell ref="B94:E94"/>
    <mergeCell ref="B95:E95"/>
    <mergeCell ref="B96:E96"/>
    <mergeCell ref="B89:C89"/>
    <mergeCell ref="B90:C90"/>
    <mergeCell ref="B91:C91"/>
    <mergeCell ref="D89:H89"/>
    <mergeCell ref="D90:H90"/>
    <mergeCell ref="D91:H91"/>
  </mergeCells>
  <pageMargins left="0.37" right="0.37" top="0.22" bottom="0.2" header="0.08" footer="0.2"/>
  <pageSetup scale="41" orientation="portrait" r:id="rId1"/>
  <ignoredErrors>
    <ignoredError sqref="C74 Q26 Q52 E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2023-05-02T16:57:37Z</cp:lastPrinted>
  <dcterms:created xsi:type="dcterms:W3CDTF">2021-07-29T18:58:50Z</dcterms:created>
  <dcterms:modified xsi:type="dcterms:W3CDTF">2023-05-09T12:21:43Z</dcterms:modified>
</cp:coreProperties>
</file>