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Ilania Quezada\Desktop\Ilania\Portal Actualizado 15-06-2022\Diciembre 2022\"/>
    </mc:Choice>
  </mc:AlternateContent>
  <xr:revisionPtr revIDLastSave="0" documentId="13_ncr:1_{9D6AE778-A0A8-4CCD-9D93-975F1688CBE8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P1 Presupuesto Aprobado" sheetId="1" state="hidden" r:id="rId1"/>
    <sheet name="P2 Presupuesto Aprobado-Ejec " sheetId="2" r:id="rId2"/>
    <sheet name="P3 Ejecución Mensual" sheetId="3" r:id="rId3"/>
    <sheet name="P4 Ejecución Trimestre 4" sheetId="4" r:id="rId4"/>
  </sheets>
  <definedNames>
    <definedName name="_xlnm.Print_Area" localSheetId="0">'P1 Presupuesto Aprobado'!$C$2:$F$98</definedName>
    <definedName name="_xlnm.Print_Area" localSheetId="1">'P2 Presupuesto Aprobado-Ejec '!$B$1:$Q$93</definedName>
    <definedName name="_xlnm.Print_Area" localSheetId="2">'P3 Ejecución Mensual'!$C$1:$P$91</definedName>
    <definedName name="_xlnm.Print_Area" localSheetId="3">'P4 Ejecución Trimestre 4'!$A$3:$G$96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4" l="1"/>
  <c r="E54" i="4"/>
  <c r="F54" i="4"/>
  <c r="F18" i="4"/>
  <c r="F28" i="4"/>
  <c r="J62" i="2"/>
  <c r="Q61" i="2"/>
  <c r="Q60" i="2"/>
  <c r="Q59" i="2"/>
  <c r="P59" i="3"/>
  <c r="P58" i="3"/>
  <c r="C81" i="2"/>
  <c r="C78" i="2"/>
  <c r="C75" i="2"/>
  <c r="C70" i="2"/>
  <c r="C67" i="2"/>
  <c r="C62" i="2"/>
  <c r="C52" i="2"/>
  <c r="C45" i="2"/>
  <c r="C36" i="2"/>
  <c r="C26" i="2"/>
  <c r="C16" i="2"/>
  <c r="C10" i="2"/>
  <c r="P81" i="2"/>
  <c r="P74" i="2" s="1"/>
  <c r="O81" i="2"/>
  <c r="N81" i="2"/>
  <c r="P78" i="2"/>
  <c r="O78" i="2"/>
  <c r="N78" i="2"/>
  <c r="N74" i="2" s="1"/>
  <c r="P75" i="2"/>
  <c r="O75" i="2"/>
  <c r="O74" i="2" s="1"/>
  <c r="N75" i="2"/>
  <c r="P70" i="2"/>
  <c r="O70" i="2"/>
  <c r="N70" i="2"/>
  <c r="P67" i="2"/>
  <c r="O67" i="2"/>
  <c r="N67" i="2"/>
  <c r="P62" i="2"/>
  <c r="O62" i="2"/>
  <c r="N62" i="2"/>
  <c r="P52" i="2"/>
  <c r="O52" i="2"/>
  <c r="N52" i="2"/>
  <c r="P26" i="2"/>
  <c r="O26" i="2"/>
  <c r="N26" i="2"/>
  <c r="P16" i="2"/>
  <c r="O16" i="2"/>
  <c r="N16" i="2"/>
  <c r="P10" i="2"/>
  <c r="O10" i="2"/>
  <c r="N10" i="2"/>
  <c r="N9" i="2" s="1"/>
  <c r="N80" i="3"/>
  <c r="M80" i="3"/>
  <c r="N77" i="3"/>
  <c r="M77" i="3"/>
  <c r="N74" i="3"/>
  <c r="M74" i="3"/>
  <c r="N73" i="3"/>
  <c r="M73" i="3"/>
  <c r="N69" i="3"/>
  <c r="M69" i="3"/>
  <c r="N66" i="3"/>
  <c r="M66" i="3"/>
  <c r="N61" i="3"/>
  <c r="M61" i="3"/>
  <c r="N51" i="3"/>
  <c r="N8" i="3" s="1"/>
  <c r="M51" i="3"/>
  <c r="N25" i="3"/>
  <c r="M25" i="3"/>
  <c r="N15" i="3"/>
  <c r="M15" i="3"/>
  <c r="M8" i="3" s="1"/>
  <c r="N9" i="3"/>
  <c r="M9" i="3"/>
  <c r="G65" i="4"/>
  <c r="G63" i="4"/>
  <c r="G62" i="4"/>
  <c r="G61" i="4"/>
  <c r="G60" i="4"/>
  <c r="G59" i="4"/>
  <c r="G58" i="4"/>
  <c r="G57" i="4"/>
  <c r="G56" i="4"/>
  <c r="G55" i="4"/>
  <c r="G54" i="4" s="1"/>
  <c r="G45" i="4"/>
  <c r="O8" i="3" l="1"/>
  <c r="O9" i="2"/>
  <c r="C9" i="2"/>
  <c r="P9" i="2"/>
  <c r="C74" i="2"/>
  <c r="C64" i="4" l="1"/>
  <c r="D64" i="4"/>
  <c r="E64" i="4"/>
  <c r="E18" i="4"/>
  <c r="G21" i="4"/>
  <c r="L80" i="3"/>
  <c r="K80" i="3"/>
  <c r="J80" i="3"/>
  <c r="L77" i="3"/>
  <c r="K77" i="3"/>
  <c r="K73" i="3" s="1"/>
  <c r="J77" i="3"/>
  <c r="L74" i="3"/>
  <c r="L73" i="3" s="1"/>
  <c r="K74" i="3"/>
  <c r="J74" i="3"/>
  <c r="J73" i="3" s="1"/>
  <c r="L69" i="3"/>
  <c r="K69" i="3"/>
  <c r="J69" i="3"/>
  <c r="L66" i="3"/>
  <c r="K66" i="3"/>
  <c r="J66" i="3"/>
  <c r="L51" i="3"/>
  <c r="K51" i="3"/>
  <c r="J51" i="3"/>
  <c r="L25" i="3"/>
  <c r="K25" i="3"/>
  <c r="J25" i="3"/>
  <c r="L15" i="3"/>
  <c r="K15" i="3"/>
  <c r="J15" i="3"/>
  <c r="L9" i="3"/>
  <c r="K9" i="3"/>
  <c r="J9" i="3"/>
  <c r="M81" i="2"/>
  <c r="L81" i="2"/>
  <c r="K81" i="2"/>
  <c r="M78" i="2"/>
  <c r="L78" i="2"/>
  <c r="K78" i="2"/>
  <c r="M75" i="2"/>
  <c r="M74" i="2" s="1"/>
  <c r="L75" i="2"/>
  <c r="L74" i="2" s="1"/>
  <c r="K75" i="2"/>
  <c r="M70" i="2"/>
  <c r="L70" i="2"/>
  <c r="K70" i="2"/>
  <c r="M67" i="2"/>
  <c r="L67" i="2"/>
  <c r="K67" i="2"/>
  <c r="M52" i="2"/>
  <c r="L52" i="2"/>
  <c r="K52" i="2"/>
  <c r="M26" i="2"/>
  <c r="L26" i="2"/>
  <c r="K26" i="2"/>
  <c r="M16" i="2"/>
  <c r="L16" i="2"/>
  <c r="K16" i="2"/>
  <c r="M10" i="2"/>
  <c r="L10" i="2"/>
  <c r="K10" i="2"/>
  <c r="G84" i="4"/>
  <c r="G82" i="4"/>
  <c r="G81" i="4"/>
  <c r="G79" i="4"/>
  <c r="G78" i="4"/>
  <c r="G75" i="4"/>
  <c r="G74" i="4"/>
  <c r="G73" i="4"/>
  <c r="G71" i="4"/>
  <c r="G70" i="4"/>
  <c r="G68" i="4"/>
  <c r="G67" i="4"/>
  <c r="G66" i="4"/>
  <c r="G53" i="4"/>
  <c r="G52" i="4"/>
  <c r="G51" i="4"/>
  <c r="G50" i="4"/>
  <c r="G49" i="4"/>
  <c r="G48" i="4"/>
  <c r="G47" i="4"/>
  <c r="G46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0" i="4"/>
  <c r="G19" i="4"/>
  <c r="G17" i="4"/>
  <c r="G16" i="4"/>
  <c r="G15" i="4"/>
  <c r="G14" i="4"/>
  <c r="G13" i="4"/>
  <c r="E83" i="4"/>
  <c r="D83" i="4"/>
  <c r="G83" i="4" s="1"/>
  <c r="C83" i="4"/>
  <c r="B83" i="4"/>
  <c r="E80" i="4"/>
  <c r="D80" i="4"/>
  <c r="C80" i="4"/>
  <c r="B80" i="4"/>
  <c r="E77" i="4"/>
  <c r="D77" i="4"/>
  <c r="C77" i="4"/>
  <c r="B77" i="4"/>
  <c r="E72" i="4"/>
  <c r="D72" i="4"/>
  <c r="C72" i="4"/>
  <c r="B72" i="4"/>
  <c r="E69" i="4"/>
  <c r="D69" i="4"/>
  <c r="C69" i="4"/>
  <c r="B69" i="4"/>
  <c r="B64" i="4"/>
  <c r="D54" i="4"/>
  <c r="C54" i="4"/>
  <c r="B54" i="4"/>
  <c r="B47" i="4"/>
  <c r="B38" i="4"/>
  <c r="E28" i="4"/>
  <c r="D28" i="4"/>
  <c r="C28" i="4"/>
  <c r="B28" i="4"/>
  <c r="C18" i="4"/>
  <c r="B18" i="4"/>
  <c r="F12" i="4"/>
  <c r="E12" i="4"/>
  <c r="D12" i="4"/>
  <c r="C12" i="4"/>
  <c r="B12" i="4"/>
  <c r="K8" i="3" l="1"/>
  <c r="J8" i="3"/>
  <c r="L8" i="3"/>
  <c r="G69" i="4"/>
  <c r="G77" i="4"/>
  <c r="G80" i="4"/>
  <c r="G64" i="4"/>
  <c r="G72" i="4"/>
  <c r="G12" i="4"/>
  <c r="B76" i="4"/>
  <c r="B11" i="4" s="1"/>
  <c r="B85" i="4" s="1"/>
  <c r="F11" i="4"/>
  <c r="F85" i="4" s="1"/>
  <c r="M9" i="2"/>
  <c r="K74" i="2"/>
  <c r="K9" i="2" s="1"/>
  <c r="D18" i="4"/>
  <c r="G18" i="4" s="1"/>
  <c r="L9" i="2"/>
  <c r="G28" i="4"/>
  <c r="C76" i="4"/>
  <c r="C11" i="4" s="1"/>
  <c r="C85" i="4" s="1"/>
  <c r="D76" i="4"/>
  <c r="E76" i="4"/>
  <c r="E11" i="4" s="1"/>
  <c r="D9" i="3"/>
  <c r="D15" i="3"/>
  <c r="D25" i="3"/>
  <c r="D51" i="3"/>
  <c r="D61" i="3"/>
  <c r="D66" i="3"/>
  <c r="D74" i="3"/>
  <c r="D77" i="3"/>
  <c r="D80" i="3"/>
  <c r="I77" i="3"/>
  <c r="H77" i="3"/>
  <c r="G77" i="3"/>
  <c r="F77" i="3"/>
  <c r="E77" i="3"/>
  <c r="I80" i="3"/>
  <c r="H80" i="3"/>
  <c r="G80" i="3"/>
  <c r="F80" i="3"/>
  <c r="E80" i="3"/>
  <c r="I74" i="3"/>
  <c r="H74" i="3"/>
  <c r="G74" i="3"/>
  <c r="F74" i="3"/>
  <c r="E74" i="3"/>
  <c r="I66" i="3"/>
  <c r="H66" i="3"/>
  <c r="G66" i="3"/>
  <c r="F66" i="3"/>
  <c r="E66" i="3"/>
  <c r="I61" i="3"/>
  <c r="H61" i="3"/>
  <c r="G61" i="3"/>
  <c r="F61" i="3"/>
  <c r="E61" i="3"/>
  <c r="I51" i="3"/>
  <c r="H51" i="3"/>
  <c r="G51" i="3"/>
  <c r="E51" i="3"/>
  <c r="I25" i="3"/>
  <c r="H25" i="3"/>
  <c r="G25" i="3"/>
  <c r="F25" i="3"/>
  <c r="E25" i="3"/>
  <c r="I15" i="3"/>
  <c r="H15" i="3"/>
  <c r="G15" i="3"/>
  <c r="F15" i="3"/>
  <c r="E15" i="3"/>
  <c r="I9" i="3"/>
  <c r="H9" i="3"/>
  <c r="G9" i="3"/>
  <c r="F9" i="3"/>
  <c r="E9" i="3"/>
  <c r="I8" i="3" l="1"/>
  <c r="F73" i="3"/>
  <c r="H73" i="3"/>
  <c r="G76" i="4"/>
  <c r="D11" i="4"/>
  <c r="D85" i="4" s="1"/>
  <c r="E85" i="4"/>
  <c r="G8" i="3"/>
  <c r="E8" i="3"/>
  <c r="F8" i="3"/>
  <c r="F82" i="3" s="1"/>
  <c r="H8" i="3"/>
  <c r="H82" i="3" s="1"/>
  <c r="J82" i="3"/>
  <c r="L82" i="3"/>
  <c r="N82" i="3"/>
  <c r="E73" i="3"/>
  <c r="G73" i="3"/>
  <c r="I73" i="3"/>
  <c r="I82" i="3" s="1"/>
  <c r="M82" i="3"/>
  <c r="O82" i="3"/>
  <c r="D73" i="3"/>
  <c r="P80" i="3"/>
  <c r="P81" i="3"/>
  <c r="Q82" i="2"/>
  <c r="Q80" i="2"/>
  <c r="Q79" i="2"/>
  <c r="Q77" i="2"/>
  <c r="Q76" i="2"/>
  <c r="Q73" i="2"/>
  <c r="Q72" i="2"/>
  <c r="Q71" i="2"/>
  <c r="Q69" i="2"/>
  <c r="Q68" i="2"/>
  <c r="Q66" i="2"/>
  <c r="Q65" i="2"/>
  <c r="Q64" i="2"/>
  <c r="Q63" i="2"/>
  <c r="Q62" i="2"/>
  <c r="Q58" i="2"/>
  <c r="Q57" i="2"/>
  <c r="Q56" i="2"/>
  <c r="Q55" i="2"/>
  <c r="Q54" i="2"/>
  <c r="Q53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5" i="2"/>
  <c r="Q24" i="2"/>
  <c r="Q23" i="2"/>
  <c r="Q22" i="2"/>
  <c r="Q21" i="2"/>
  <c r="Q20" i="2"/>
  <c r="Q19" i="2"/>
  <c r="Q18" i="2"/>
  <c r="Q17" i="2"/>
  <c r="Q15" i="2"/>
  <c r="Q14" i="2"/>
  <c r="Q13" i="2"/>
  <c r="Q12" i="2"/>
  <c r="Q11" i="2"/>
  <c r="J81" i="2"/>
  <c r="I81" i="2"/>
  <c r="H81" i="2"/>
  <c r="G81" i="2"/>
  <c r="F81" i="2"/>
  <c r="E81" i="2"/>
  <c r="J78" i="2"/>
  <c r="I78" i="2"/>
  <c r="H78" i="2"/>
  <c r="G78" i="2"/>
  <c r="F78" i="2"/>
  <c r="E78" i="2"/>
  <c r="J75" i="2"/>
  <c r="J74" i="2" s="1"/>
  <c r="I75" i="2"/>
  <c r="I74" i="2" s="1"/>
  <c r="H75" i="2"/>
  <c r="H74" i="2" s="1"/>
  <c r="G75" i="2"/>
  <c r="G74" i="2" s="1"/>
  <c r="F75" i="2"/>
  <c r="F74" i="2" s="1"/>
  <c r="E75" i="2"/>
  <c r="J70" i="2"/>
  <c r="I70" i="2"/>
  <c r="H70" i="2"/>
  <c r="G70" i="2"/>
  <c r="F70" i="2"/>
  <c r="E70" i="2"/>
  <c r="J67" i="2"/>
  <c r="I67" i="2"/>
  <c r="H67" i="2"/>
  <c r="G67" i="2"/>
  <c r="F67" i="2"/>
  <c r="E67" i="2"/>
  <c r="G82" i="3" l="1"/>
  <c r="E82" i="3"/>
  <c r="G11" i="4"/>
  <c r="G85" i="4" s="1"/>
  <c r="E74" i="2"/>
  <c r="Q81" i="2"/>
  <c r="Q75" i="2"/>
  <c r="Q78" i="2"/>
  <c r="Q74" i="2"/>
  <c r="Q67" i="2"/>
  <c r="Q70" i="2"/>
  <c r="K82" i="3"/>
  <c r="P79" i="3"/>
  <c r="J52" i="2"/>
  <c r="I52" i="2"/>
  <c r="H52" i="2"/>
  <c r="F52" i="2"/>
  <c r="E52" i="2"/>
  <c r="J26" i="2"/>
  <c r="I26" i="2"/>
  <c r="H26" i="2"/>
  <c r="G26" i="2"/>
  <c r="F26" i="2"/>
  <c r="E26" i="2"/>
  <c r="J16" i="2"/>
  <c r="I16" i="2"/>
  <c r="H16" i="2"/>
  <c r="G16" i="2"/>
  <c r="F16" i="2"/>
  <c r="E16" i="2"/>
  <c r="K83" i="2"/>
  <c r="J10" i="2"/>
  <c r="I10" i="2"/>
  <c r="H10" i="2"/>
  <c r="G10" i="2"/>
  <c r="F10" i="2"/>
  <c r="E10" i="2"/>
  <c r="P78" i="3" l="1"/>
  <c r="Q26" i="2"/>
  <c r="Q16" i="2"/>
  <c r="Q10" i="2"/>
  <c r="Q52" i="2"/>
  <c r="P83" i="2"/>
  <c r="O83" i="2"/>
  <c r="N83" i="2"/>
  <c r="M83" i="2"/>
  <c r="L83" i="2"/>
  <c r="J9" i="2"/>
  <c r="J83" i="2" s="1"/>
  <c r="I9" i="2"/>
  <c r="I83" i="2" s="1"/>
  <c r="H9" i="2"/>
  <c r="H83" i="2" s="1"/>
  <c r="G9" i="2"/>
  <c r="G83" i="2" s="1"/>
  <c r="F9" i="2"/>
  <c r="F83" i="2" s="1"/>
  <c r="E9" i="2"/>
  <c r="P77" i="3" l="1"/>
  <c r="Q9" i="2"/>
  <c r="Q83" i="2" s="1"/>
  <c r="E83" i="2"/>
  <c r="D81" i="2"/>
  <c r="D78" i="2"/>
  <c r="D75" i="2"/>
  <c r="D74" i="2" s="1"/>
  <c r="D70" i="2"/>
  <c r="D67" i="2"/>
  <c r="D62" i="2"/>
  <c r="D52" i="2"/>
  <c r="D26" i="2"/>
  <c r="D16" i="2"/>
  <c r="D10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9" i="2" l="1"/>
  <c r="D83" i="2" s="1"/>
  <c r="P76" i="3"/>
  <c r="C83" i="2"/>
  <c r="D75" i="1"/>
  <c r="D10" i="1" s="1"/>
  <c r="D84" i="1" s="1"/>
  <c r="E75" i="1"/>
  <c r="E10" i="1" s="1"/>
  <c r="E84" i="1" s="1"/>
  <c r="P75" i="3" l="1"/>
  <c r="P74" i="3" l="1"/>
  <c r="P73" i="3" l="1"/>
  <c r="P72" i="3" l="1"/>
  <c r="P71" i="3" l="1"/>
  <c r="P70" i="3" l="1"/>
  <c r="P69" i="3" l="1"/>
  <c r="P68" i="3" l="1"/>
  <c r="P67" i="3" l="1"/>
  <c r="P66" i="3" l="1"/>
  <c r="P65" i="3" l="1"/>
  <c r="P64" i="3" l="1"/>
  <c r="P63" i="3" l="1"/>
  <c r="P62" i="3" l="1"/>
  <c r="P61" i="3" l="1"/>
  <c r="P60" i="3" l="1"/>
  <c r="P57" i="3" l="1"/>
  <c r="P56" i="3" l="1"/>
  <c r="P55" i="3" l="1"/>
  <c r="P54" i="3" l="1"/>
  <c r="P53" i="3" l="1"/>
  <c r="P52" i="3" l="1"/>
  <c r="P51" i="3" l="1"/>
  <c r="P50" i="3" l="1"/>
  <c r="P49" i="3" l="1"/>
  <c r="P48" i="3" l="1"/>
  <c r="P47" i="3" l="1"/>
  <c r="P46" i="3" l="1"/>
  <c r="P45" i="3" l="1"/>
  <c r="P44" i="3" l="1"/>
  <c r="P43" i="3" l="1"/>
  <c r="P42" i="3" l="1"/>
  <c r="P41" i="3" l="1"/>
  <c r="P40" i="3" l="1"/>
  <c r="P39" i="3" l="1"/>
  <c r="P38" i="3" l="1"/>
  <c r="P37" i="3" l="1"/>
  <c r="P36" i="3" l="1"/>
  <c r="P35" i="3" l="1"/>
  <c r="P34" i="3" l="1"/>
  <c r="P33" i="3" l="1"/>
  <c r="P32" i="3" l="1"/>
  <c r="P31" i="3" l="1"/>
  <c r="P30" i="3" l="1"/>
  <c r="P29" i="3" l="1"/>
  <c r="P28" i="3" l="1"/>
  <c r="P27" i="3" l="1"/>
  <c r="P26" i="3" l="1"/>
  <c r="P25" i="3" l="1"/>
  <c r="P24" i="3" l="1"/>
  <c r="P23" i="3" l="1"/>
  <c r="P22" i="3" l="1"/>
  <c r="P21" i="3" l="1"/>
  <c r="P20" i="3" l="1"/>
  <c r="P19" i="3" l="1"/>
  <c r="P18" i="3" l="1"/>
  <c r="P17" i="3" l="1"/>
  <c r="P16" i="3" l="1"/>
  <c r="P15" i="3" l="1"/>
  <c r="P14" i="3" l="1"/>
  <c r="P13" i="3" l="1"/>
  <c r="P12" i="3" l="1"/>
  <c r="P11" i="3" l="1"/>
  <c r="P10" i="3" l="1"/>
  <c r="D8" i="3" l="1"/>
  <c r="D82" i="3" s="1"/>
  <c r="P9" i="3"/>
  <c r="P8" i="3" s="1"/>
  <c r="P82" i="3" s="1"/>
</calcChain>
</file>

<file path=xl/sharedStrings.xml><?xml version="1.0" encoding="utf-8"?>
<sst xmlns="http://schemas.openxmlformats.org/spreadsheetml/2006/main" count="408" uniqueCount="138">
  <si>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</si>
  <si>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</si>
  <si>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</si>
  <si>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</si>
  <si>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</si>
  <si>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</si>
  <si>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</si>
  <si>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</si>
  <si>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</si>
  <si>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</si>
  <si>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</si>
  <si>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</si>
  <si>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</si>
  <si>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</si>
  <si>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</si>
  <si>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</si>
  <si>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</si>
  <si>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</si>
  <si>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</si>
  <si>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</si>
  <si>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</si>
  <si>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</si>
  <si>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</si>
  <si>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</si>
  <si>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</si>
  <si>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</si>
  <si>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</si>
  <si>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</si>
  <si>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</si>
  <si>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</si>
  <si>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</si>
  <si>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</si>
  <si>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</si>
  <si>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</si>
  <si>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</si>
  <si>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</si>
  <si>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</si>
  <si>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</si>
  <si>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</si>
  <si>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</si>
  <si>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</si>
  <si>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</si>
  <si>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</si>
  <si>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</si>
  <si>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</si>
  <si>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</si>
  <si>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</si>
  <si>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</si>
  <si>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</si>
  <si>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</si>
  <si>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</si>
  <si>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</si>
  <si>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</si>
  <si>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</si>
  <si>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</si>
  <si>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</si>
  <si>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</si>
  <si>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</si>
  <si>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</si>
  <si>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</si>
  <si>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</si>
  <si>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</si>
  <si>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</si>
  <si>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</si>
  <si>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</si>
  <si>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</si>
  <si>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</si>
  <si>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</si>
  <si>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</si>
  <si>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</si>
  <si>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</si>
  <si>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</si>
  <si>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</si>
  <si>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</si>
  <si>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</si>
  <si>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</si>
  <si>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</si>
  <si>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</si>
  <si>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</si>
  <si>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</si>
  <si>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</si>
  <si>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</si>
  <si>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</si>
  <si>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</si>
  <si>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</si>
  <si>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</si>
  <si>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</si>
  <si>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</si>
  <si>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</si>
  <si>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</si>
  <si>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</si>
  <si>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</si>
  <si>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</si>
  <si>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</si>
  <si>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</si>
  <si>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</si>
  <si>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</si>
  <si>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</si>
  <si>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</si>
  <si>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</si>
  <si>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</si>
  <si>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</si>
  <si>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>Enc. Depto. Administrativo y  Financiero</t>
  </si>
  <si>
    <t>Claudio A. Caamaño Vélez</t>
  </si>
  <si>
    <t>Aprobado por</t>
  </si>
  <si>
    <t xml:space="preserve">Presupuesto de Gasto y Aplicaciones Financieras </t>
  </si>
  <si>
    <t xml:space="preserve">                                                                                    Pablo M. Grimaldi Hernández</t>
  </si>
  <si>
    <t xml:space="preserve">                                                                              Autorizado por</t>
  </si>
  <si>
    <t xml:space="preserve">                                                                                                Enc. Depto. Administrativo y  Financiero</t>
  </si>
  <si>
    <t xml:space="preserve">      Analista de Presupuesto</t>
  </si>
  <si>
    <t xml:space="preserve">                                                          Claudio A. Caamaño Vélez</t>
  </si>
  <si>
    <t xml:space="preserve">                                                          Aprobado por</t>
  </si>
  <si>
    <t xml:space="preserve">                                                            Director Ejecutivo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</si>
  <si>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</si>
  <si>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</si>
  <si>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</si>
  <si>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</si>
  <si>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</si>
  <si>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</si>
  <si>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</si>
  <si>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7"/>
        <color theme="1"/>
        <rFont val="Calibri"/>
        <family val="2"/>
        <scheme val="minor"/>
      </rPr>
      <t>Fuente:</t>
    </r>
    <r>
      <rPr>
        <sz val="17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</si>
  <si>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Claudio A. Caamaño Vélez</t>
  </si>
  <si>
    <t xml:space="preserve">               Aprobado por</t>
  </si>
  <si>
    <t xml:space="preserve">4to. Trimestre </t>
  </si>
  <si>
    <t>Noviembre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</si>
  <si>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</si>
  <si>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Ilania Quezada Luciano</t>
  </si>
  <si>
    <t xml:space="preserve">      Enc. de Presupuesto</t>
  </si>
  <si>
    <t xml:space="preserve">          Preparado por </t>
  </si>
  <si>
    <t xml:space="preserve">    Ilania Quezada Luciano</t>
  </si>
  <si>
    <t xml:space="preserve">                              Preparado por </t>
  </si>
  <si>
    <t xml:space="preserve">                         Enc. de Presupuesto</t>
  </si>
  <si>
    <t xml:space="preserve">                          Ilania Quezada Luciano</t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</si>
  <si>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</si>
  <si>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Enc. de Presupuesto</t>
  </si>
  <si>
    <t xml:space="preserve">                       Director Ejecutivo</t>
  </si>
  <si>
    <t xml:space="preserve"> Enc. Depto. Administrativo y  Financ.</t>
  </si>
  <si>
    <t xml:space="preserve">                                   Preparado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</si>
</sst>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name val="Times New Roman"/>
      <family val="1"/>
    </font>
    <font>
      <b/>
      <sz val="18"/>
      <color theme="1"/>
      <name val="Times New Roman"/>
      <family val="1"/>
    </font>
    <font>
      <b/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0" fillId="0" borderId="10" xfId="0" applyBorder="1"/>
    <xf numFmtId="0" fontId="8" fillId="0" borderId="0" xfId="0" applyFont="1"/>
    <xf numFmtId="0" fontId="9" fillId="0" borderId="1" xfId="0" applyFont="1" applyBorder="1" applyAlignment="1">
      <alignment horizontal="left"/>
    </xf>
    <xf numFmtId="164" fontId="9" fillId="0" borderId="1" xfId="0" applyNumberFormat="1" applyFont="1" applyBorder="1"/>
    <xf numFmtId="0" fontId="9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10" xfId="0" applyFont="1" applyBorder="1"/>
    <xf numFmtId="0" fontId="2" fillId="0" borderId="0" xfId="0" applyFont="1"/>
    <xf numFmtId="43" fontId="0" fillId="0" borderId="0" xfId="1" applyFont="1"/>
    <xf numFmtId="0" fontId="16" fillId="0" borderId="0" xfId="0" applyFont="1"/>
    <xf numFmtId="0" fontId="17" fillId="0" borderId="0" xfId="0" applyFont="1"/>
    <xf numFmtId="0" fontId="15" fillId="0" borderId="0" xfId="0" applyFont="1"/>
    <xf numFmtId="0" fontId="18" fillId="0" borderId="0" xfId="0" applyFont="1" applyAlignment="1">
      <alignment horizontal="center"/>
    </xf>
    <xf numFmtId="43" fontId="0" fillId="0" borderId="0" xfId="0" applyNumberFormat="1"/>
    <xf numFmtId="43" fontId="8" fillId="0" borderId="0" xfId="1" applyFont="1"/>
    <xf numFmtId="0" fontId="9" fillId="0" borderId="0" xfId="0" applyFont="1"/>
    <xf numFmtId="43" fontId="8" fillId="0" borderId="0" xfId="0" applyNumberFormat="1" applyFont="1"/>
    <xf numFmtId="43" fontId="9" fillId="0" borderId="1" xfId="0" applyNumberFormat="1" applyFont="1" applyBorder="1"/>
    <xf numFmtId="0" fontId="5" fillId="0" borderId="0" xfId="0" applyFont="1"/>
    <xf numFmtId="0" fontId="21" fillId="0" borderId="0" xfId="0" applyFont="1"/>
    <xf numFmtId="0" fontId="22" fillId="0" borderId="0" xfId="0" applyFont="1"/>
    <xf numFmtId="0" fontId="20" fillId="0" borderId="0" xfId="0" applyFont="1"/>
    <xf numFmtId="4" fontId="22" fillId="0" borderId="0" xfId="0" applyNumberFormat="1" applyFont="1"/>
    <xf numFmtId="43" fontId="22" fillId="0" borderId="0" xfId="0" applyNumberFormat="1" applyFont="1"/>
    <xf numFmtId="43" fontId="22" fillId="0" borderId="0" xfId="1" applyFont="1"/>
    <xf numFmtId="0" fontId="23" fillId="0" borderId="0" xfId="0" applyFont="1"/>
    <xf numFmtId="0" fontId="24" fillId="0" borderId="0" xfId="0" applyFont="1" applyAlignment="1">
      <alignment vertical="center" wrapText="1" readingOrder="1"/>
    </xf>
    <xf numFmtId="0" fontId="24" fillId="0" borderId="0" xfId="0" applyFont="1" applyAlignment="1">
      <alignment vertical="top" wrapText="1" readingOrder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top" wrapText="1" readingOrder="1"/>
    </xf>
    <xf numFmtId="0" fontId="23" fillId="3" borderId="0" xfId="0" applyFont="1" applyFill="1"/>
    <xf numFmtId="164" fontId="23" fillId="0" borderId="0" xfId="0" applyNumberFormat="1" applyFont="1"/>
    <xf numFmtId="0" fontId="23" fillId="0" borderId="0" xfId="0" applyFont="1" applyAlignment="1">
      <alignment wrapText="1"/>
    </xf>
    <xf numFmtId="0" fontId="27" fillId="0" borderId="0" xfId="0" applyFont="1"/>
    <xf numFmtId="0" fontId="26" fillId="0" borderId="0" xfId="0" applyFont="1" applyAlignment="1">
      <alignment horizontal="left" vertical="top"/>
    </xf>
    <xf numFmtId="0" fontId="28" fillId="0" borderId="0" xfId="0" applyFont="1" applyAlignment="1">
      <alignment horizontal="left"/>
    </xf>
    <xf numFmtId="0" fontId="28" fillId="0" borderId="0" xfId="0" applyFont="1"/>
    <xf numFmtId="4" fontId="28" fillId="0" borderId="0" xfId="0" applyNumberFormat="1" applyFont="1"/>
    <xf numFmtId="43" fontId="9" fillId="0" borderId="0" xfId="0" applyNumberFormat="1" applyFont="1"/>
    <xf numFmtId="164" fontId="8" fillId="0" borderId="0" xfId="0" applyNumberFormat="1" applyFont="1"/>
    <xf numFmtId="0" fontId="29" fillId="2" borderId="2" xfId="0" applyFont="1" applyFill="1" applyBorder="1" applyAlignment="1">
      <alignment vertical="center"/>
    </xf>
    <xf numFmtId="43" fontId="29" fillId="2" borderId="2" xfId="0" applyNumberFormat="1" applyFont="1" applyFill="1" applyBorder="1"/>
    <xf numFmtId="164" fontId="29" fillId="2" borderId="2" xfId="0" applyNumberFormat="1" applyFont="1" applyFill="1" applyBorder="1"/>
    <xf numFmtId="0" fontId="8" fillId="0" borderId="12" xfId="0" applyFont="1" applyBorder="1" applyAlignment="1">
      <alignment vertical="center"/>
    </xf>
    <xf numFmtId="0" fontId="9" fillId="0" borderId="12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30" fillId="4" borderId="3" xfId="0" applyFont="1" applyFill="1" applyBorder="1" applyAlignment="1">
      <alignment horizontal="center"/>
    </xf>
    <xf numFmtId="0" fontId="30" fillId="4" borderId="8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43" fontId="7" fillId="0" borderId="1" xfId="0" applyNumberFormat="1" applyFont="1" applyBorder="1"/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43" fontId="7" fillId="0" borderId="0" xfId="0" applyNumberFormat="1" applyFont="1"/>
    <xf numFmtId="164" fontId="7" fillId="0" borderId="0" xfId="0" applyNumberFormat="1" applyFont="1"/>
    <xf numFmtId="43" fontId="7" fillId="0" borderId="0" xfId="1" applyFont="1"/>
    <xf numFmtId="0" fontId="5" fillId="0" borderId="0" xfId="0" applyFont="1" applyAlignment="1">
      <alignment horizontal="left" indent="2"/>
    </xf>
    <xf numFmtId="43" fontId="5" fillId="0" borderId="0" xfId="0" applyNumberFormat="1" applyFont="1"/>
    <xf numFmtId="164" fontId="5" fillId="0" borderId="0" xfId="0" applyNumberFormat="1" applyFont="1"/>
    <xf numFmtId="43" fontId="5" fillId="0" borderId="0" xfId="1" applyFont="1"/>
    <xf numFmtId="43" fontId="5" fillId="0" borderId="7" xfId="1" applyFont="1" applyBorder="1"/>
    <xf numFmtId="43" fontId="7" fillId="0" borderId="1" xfId="1" applyFont="1" applyBorder="1"/>
    <xf numFmtId="0" fontId="30" fillId="2" borderId="2" xfId="0" applyFont="1" applyFill="1" applyBorder="1" applyAlignment="1">
      <alignment vertical="center"/>
    </xf>
    <xf numFmtId="43" fontId="30" fillId="2" borderId="2" xfId="0" applyNumberFormat="1" applyFont="1" applyFill="1" applyBorder="1"/>
    <xf numFmtId="0" fontId="32" fillId="2" borderId="3" xfId="0" applyFont="1" applyFill="1" applyBorder="1" applyAlignment="1">
      <alignment horizontal="left" vertical="center"/>
    </xf>
    <xf numFmtId="0" fontId="32" fillId="4" borderId="3" xfId="0" applyFont="1" applyFill="1" applyBorder="1" applyAlignment="1">
      <alignment horizontal="center" vertical="center"/>
    </xf>
    <xf numFmtId="0" fontId="32" fillId="4" borderId="8" xfId="0" applyFont="1" applyFill="1" applyBorder="1" applyAlignment="1">
      <alignment horizontal="center" vertical="center"/>
    </xf>
    <xf numFmtId="43" fontId="33" fillId="0" borderId="0" xfId="1" applyFont="1"/>
    <xf numFmtId="43" fontId="32" fillId="2" borderId="2" xfId="1" applyFont="1" applyFill="1" applyBorder="1"/>
    <xf numFmtId="164" fontId="31" fillId="0" borderId="1" xfId="0" applyNumberFormat="1" applyFont="1" applyBorder="1"/>
    <xf numFmtId="43" fontId="31" fillId="0" borderId="1" xfId="0" applyNumberFormat="1" applyFont="1" applyBorder="1"/>
    <xf numFmtId="43" fontId="31" fillId="0" borderId="0" xfId="1" applyFont="1"/>
    <xf numFmtId="43" fontId="34" fillId="0" borderId="0" xfId="1" applyFont="1"/>
    <xf numFmtId="43" fontId="34" fillId="0" borderId="7" xfId="1" applyFont="1" applyBorder="1"/>
    <xf numFmtId="43" fontId="34" fillId="0" borderId="0" xfId="0" applyNumberFormat="1" applyFont="1"/>
    <xf numFmtId="43" fontId="31" fillId="0" borderId="1" xfId="1" applyFont="1" applyBorder="1"/>
    <xf numFmtId="0" fontId="31" fillId="0" borderId="1" xfId="0" applyFont="1" applyBorder="1" applyAlignment="1">
      <alignment horizontal="left"/>
    </xf>
    <xf numFmtId="0" fontId="31" fillId="0" borderId="0" xfId="0" applyFont="1" applyAlignment="1">
      <alignment horizontal="left" indent="1"/>
    </xf>
    <xf numFmtId="0" fontId="34" fillId="0" borderId="0" xfId="0" applyFont="1" applyAlignment="1">
      <alignment horizontal="left" indent="2"/>
    </xf>
    <xf numFmtId="0" fontId="35" fillId="2" borderId="2" xfId="0" applyFont="1" applyFill="1" applyBorder="1" applyAlignment="1">
      <alignment vertical="center"/>
    </xf>
    <xf numFmtId="0" fontId="34" fillId="0" borderId="0" xfId="0" applyFont="1"/>
    <xf numFmtId="164" fontId="9" fillId="0" borderId="0" xfId="0" applyNumberFormat="1" applyFont="1"/>
    <xf numFmtId="43" fontId="9" fillId="0" borderId="0" xfId="1" applyFont="1"/>
    <xf numFmtId="43" fontId="9" fillId="0" borderId="1" xfId="1" applyFont="1" applyBorder="1"/>
    <xf numFmtId="0" fontId="37" fillId="2" borderId="2" xfId="0" applyFont="1" applyFill="1" applyBorder="1" applyAlignment="1">
      <alignment vertical="center"/>
    </xf>
    <xf numFmtId="43" fontId="37" fillId="2" borderId="2" xfId="0" applyNumberFormat="1" applyFont="1" applyFill="1" applyBorder="1"/>
    <xf numFmtId="4" fontId="8" fillId="0" borderId="0" xfId="0" applyNumberFormat="1" applyFont="1"/>
    <xf numFmtId="0" fontId="38" fillId="0" borderId="0" xfId="0" applyFont="1" applyAlignment="1">
      <alignment vertical="top"/>
    </xf>
    <xf numFmtId="0" fontId="33" fillId="0" borderId="0" xfId="0" applyFont="1"/>
    <xf numFmtId="0" fontId="39" fillId="0" borderId="0" xfId="0" applyFont="1"/>
    <xf numFmtId="0" fontId="36" fillId="0" borderId="0" xfId="0" applyFont="1"/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center" vertical="top" wrapText="1" readingOrder="1"/>
    </xf>
    <xf numFmtId="0" fontId="29" fillId="2" borderId="3" xfId="0" applyFont="1" applyFill="1" applyBorder="1" applyAlignment="1">
      <alignment horizontal="left" vertical="center"/>
    </xf>
    <xf numFmtId="43" fontId="29" fillId="2" borderId="3" xfId="1" applyFont="1" applyFill="1" applyBorder="1" applyAlignment="1">
      <alignment horizontal="center" vertical="center" wrapText="1"/>
    </xf>
    <xf numFmtId="43" fontId="29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30" fillId="4" borderId="11" xfId="0" applyFont="1" applyFill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30" fillId="2" borderId="3" xfId="0" applyFont="1" applyFill="1" applyBorder="1" applyAlignment="1">
      <alignment horizontal="left" vertical="center"/>
    </xf>
    <xf numFmtId="43" fontId="30" fillId="2" borderId="3" xfId="1" applyFont="1" applyFill="1" applyBorder="1" applyAlignment="1">
      <alignment horizontal="center" vertical="center" wrapText="1"/>
    </xf>
    <xf numFmtId="43" fontId="30" fillId="2" borderId="4" xfId="1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12" fillId="0" borderId="5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36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43" fontId="37" fillId="2" borderId="3" xfId="1" applyFont="1" applyFill="1" applyBorder="1" applyAlignment="1">
      <alignment horizontal="center" vertical="center" wrapText="1"/>
    </xf>
    <xf numFmtId="43" fontId="37" fillId="2" borderId="4" xfId="1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left" vertical="center"/>
    </xf>
    <xf numFmtId="0" fontId="40" fillId="0" borderId="0" xfId="0" applyFont="1" applyAlignment="1">
      <alignment vertical="top"/>
    </xf>
    <xf numFmtId="0" fontId="2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228600</xdr:colOff>
      <xdr:row>1</xdr:row>
      <xdr:rowOff>133350</xdr:rowOff>
    </xdr:from>
    <xdr:to>
      <xdr:col>1</xdr:col>
      <xdr:colOff>1800225</xdr:colOff>
      <xdr:row>5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323850"/>
          <a:ext cx="1571625" cy="1114425"/>
        </a:xfrm>
        <a:prstGeom prst="rect">
          <a:avLst/>
        </a:prstGeom>
      </xdr:spPr>
    </xdr:pic>
    <xdr:clientData/>
  </xdr:twoCellAnchor>
  <xdr:twoCellAnchor editAs="oneCell">
    <xdr:from>
      <xdr:col>13</xdr:col>
      <xdr:colOff>504825</xdr:colOff>
      <xdr:row>1</xdr:row>
      <xdr:rowOff>209550</xdr:rowOff>
    </xdr:from>
    <xdr:to>
      <xdr:col>14</xdr:col>
      <xdr:colOff>923925</xdr:colOff>
      <xdr:row>5</xdr:row>
      <xdr:rowOff>180975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0" y="400050"/>
          <a:ext cx="1447800" cy="1076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938892</xdr:colOff>
      <xdr:row>1</xdr:row>
      <xdr:rowOff>54427</xdr:rowOff>
    </xdr:from>
    <xdr:to>
      <xdr:col>14</xdr:col>
      <xdr:colOff>1387929</xdr:colOff>
      <xdr:row>5</xdr:row>
      <xdr:rowOff>163286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34821" y="299356"/>
          <a:ext cx="2109108" cy="1592037"/>
        </a:xfrm>
        <a:prstGeom prst="rect">
          <a:avLst/>
        </a:prstGeom>
      </xdr:spPr>
    </xdr:pic>
    <xdr:clientData/>
  </xdr:twoCellAnchor>
  <xdr:twoCellAnchor editAs="oneCell">
    <xdr:from>
      <xdr:col>2</xdr:col>
      <xdr:colOff>830033</xdr:colOff>
      <xdr:row>1</xdr:row>
      <xdr:rowOff>108856</xdr:rowOff>
    </xdr:from>
    <xdr:to>
      <xdr:col>2</xdr:col>
      <xdr:colOff>2993571</xdr:colOff>
      <xdr:row>5</xdr:row>
      <xdr:rowOff>176892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819" y="353785"/>
          <a:ext cx="2163538" cy="15512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4E1F2955-BDC9-4266-A734-147FDE124CCA}"/>
            </a:ext>
          </a:extLst>
        </xdr:cNvPr>
        <xdr:cNvSpPr txBox="1"/>
      </xdr:nvSpPr>
      <xdr:spPr>
        <a:xfrm>
          <a:off x="1485900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228600</xdr:colOff>
      <xdr:row>3</xdr:row>
      <xdr:rowOff>152400</xdr:rowOff>
    </xdr:from>
    <xdr:to>
      <xdr:col>0</xdr:col>
      <xdr:colOff>1971675</xdr:colOff>
      <xdr:row>7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5BA819-AD6D-42C3-8D6C-E75FD5E02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42900"/>
          <a:ext cx="1743075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3</xdr:row>
      <xdr:rowOff>114300</xdr:rowOff>
    </xdr:from>
    <xdr:to>
      <xdr:col>6</xdr:col>
      <xdr:colOff>962025</xdr:colOff>
      <xdr:row>7</xdr:row>
      <xdr:rowOff>104775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3A8674C6-4508-45A7-B5C8-BBC35B059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0825" y="685800"/>
          <a:ext cx="1628775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4"/>
      <c r="D1" s="24"/>
      <c r="E1" s="24"/>
      <c r="F1" s="24"/>
    </row>
    <row r="2" spans="2:16" ht="17.25" x14ac:dyDescent="0.3">
      <c r="C2" s="31"/>
      <c r="D2" s="31"/>
      <c r="E2" s="31"/>
      <c r="F2" s="31"/>
    </row>
    <row r="3" spans="2:16" ht="28.5" customHeight="1" x14ac:dyDescent="0.25">
      <c r="C3" s="98" t="s">
        <v>93</v>
      </c>
      <c r="D3" s="99"/>
      <c r="E3" s="99"/>
      <c r="F3" s="3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96" t="s">
        <v>94</v>
      </c>
      <c r="D4" s="97"/>
      <c r="E4" s="97"/>
      <c r="F4" s="3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105" t="s">
        <v>95</v>
      </c>
      <c r="D5" s="106"/>
      <c r="E5" s="106"/>
      <c r="F5" s="3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96" t="s">
        <v>105</v>
      </c>
      <c r="D6" s="97"/>
      <c r="E6" s="97"/>
      <c r="F6" s="3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100" t="s">
        <v>76</v>
      </c>
      <c r="D7" s="101"/>
      <c r="E7" s="101"/>
      <c r="F7" s="3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102" t="s">
        <v>66</v>
      </c>
      <c r="D8" s="103" t="s">
        <v>92</v>
      </c>
      <c r="E8" s="103" t="s">
        <v>91</v>
      </c>
      <c r="F8" s="36"/>
    </row>
    <row r="9" spans="2:16" ht="23.25" customHeight="1" x14ac:dyDescent="0.3">
      <c r="C9" s="102"/>
      <c r="D9" s="104"/>
      <c r="E9" s="104"/>
      <c r="F9" s="36"/>
    </row>
    <row r="10" spans="2:16" ht="18.75" x14ac:dyDescent="0.3">
      <c r="C10" s="8" t="s">
        <v>0</v>
      </c>
      <c r="D10" s="23">
        <f>+D11+D17+D27+D37+D46+D53+D63+D68+D71+D75</f>
        <v>167303584</v>
      </c>
      <c r="E10" s="9">
        <f>+E11+E17+E27+E37+E46+E53+E64+E68+E71+E75</f>
        <v>0</v>
      </c>
      <c r="F10" s="36"/>
    </row>
    <row r="11" spans="2:16" ht="18.75" x14ac:dyDescent="0.3">
      <c r="C11" s="10" t="s">
        <v>1</v>
      </c>
      <c r="D11" s="44">
        <f>+D12+D13+D14+D15+D16</f>
        <v>82038945</v>
      </c>
      <c r="E11" s="45">
        <f>+E12+E13+E14+E15+E16</f>
        <v>0</v>
      </c>
      <c r="F11" s="36"/>
    </row>
    <row r="12" spans="2:16" ht="18.75" x14ac:dyDescent="0.3">
      <c r="C12" s="11" t="s">
        <v>2</v>
      </c>
      <c r="D12" s="22">
        <v>68812500</v>
      </c>
      <c r="E12" s="45">
        <v>0</v>
      </c>
      <c r="F12" s="36"/>
    </row>
    <row r="13" spans="2:16" ht="18.75" x14ac:dyDescent="0.3">
      <c r="C13" s="11" t="s">
        <v>3</v>
      </c>
      <c r="D13" s="22">
        <v>3600000</v>
      </c>
      <c r="E13" s="45">
        <v>0</v>
      </c>
      <c r="F13" s="36"/>
    </row>
    <row r="14" spans="2:16" ht="18.75" x14ac:dyDescent="0.3">
      <c r="C14" s="11" t="s">
        <v>4</v>
      </c>
      <c r="D14" s="20">
        <v>0</v>
      </c>
      <c r="E14" s="45">
        <v>0</v>
      </c>
      <c r="F14" s="36"/>
    </row>
    <row r="15" spans="2:16" ht="18.75" x14ac:dyDescent="0.3">
      <c r="C15" s="11" t="s">
        <v>5</v>
      </c>
      <c r="D15" s="22">
        <v>0</v>
      </c>
      <c r="E15" s="45">
        <v>0</v>
      </c>
      <c r="F15" s="36"/>
    </row>
    <row r="16" spans="2:16" ht="18.75" x14ac:dyDescent="0.3">
      <c r="C16" s="11" t="s">
        <v>6</v>
      </c>
      <c r="D16" s="22">
        <v>9626445</v>
      </c>
      <c r="E16" s="45">
        <v>0</v>
      </c>
      <c r="F16" s="36"/>
    </row>
    <row r="17" spans="3:6" ht="18.75" x14ac:dyDescent="0.3">
      <c r="C17" s="10" t="s">
        <v>7</v>
      </c>
      <c r="D17" s="44">
        <f>+D18+D19+D20+D21+D22+D23+D24+D25+D26</f>
        <v>30141420.330000002</v>
      </c>
      <c r="E17" s="45">
        <f>+E18+E19+E20+E21+E22+E23+E24+E25+E26</f>
        <v>0</v>
      </c>
      <c r="F17" s="36"/>
    </row>
    <row r="18" spans="3:6" ht="18.75" x14ac:dyDescent="0.3">
      <c r="C18" s="11" t="s">
        <v>8</v>
      </c>
      <c r="D18" s="22">
        <v>3855153.13</v>
      </c>
      <c r="E18" s="45">
        <v>0</v>
      </c>
      <c r="F18" s="36"/>
    </row>
    <row r="19" spans="3:6" ht="18.75" x14ac:dyDescent="0.3">
      <c r="C19" s="11" t="s">
        <v>9</v>
      </c>
      <c r="D19" s="22">
        <v>1060000</v>
      </c>
      <c r="E19" s="45">
        <v>0</v>
      </c>
      <c r="F19" s="36"/>
    </row>
    <row r="20" spans="3:6" ht="18.75" x14ac:dyDescent="0.3">
      <c r="C20" s="11" t="s">
        <v>10</v>
      </c>
      <c r="D20" s="22">
        <v>3500000</v>
      </c>
      <c r="E20" s="45">
        <v>0</v>
      </c>
      <c r="F20" s="36"/>
    </row>
    <row r="21" spans="3:6" ht="18.75" x14ac:dyDescent="0.3">
      <c r="C21" s="11" t="s">
        <v>11</v>
      </c>
      <c r="D21" s="22">
        <v>80000</v>
      </c>
      <c r="E21" s="45">
        <v>0</v>
      </c>
      <c r="F21" s="36"/>
    </row>
    <row r="22" spans="3:6" ht="18.75" x14ac:dyDescent="0.3">
      <c r="C22" s="11" t="s">
        <v>12</v>
      </c>
      <c r="D22" s="22">
        <v>385500</v>
      </c>
      <c r="E22" s="45">
        <v>0</v>
      </c>
      <c r="F22" s="31"/>
    </row>
    <row r="23" spans="3:6" ht="18.75" x14ac:dyDescent="0.3">
      <c r="C23" s="11" t="s">
        <v>13</v>
      </c>
      <c r="D23" s="22">
        <v>3980000</v>
      </c>
      <c r="E23" s="45">
        <v>0</v>
      </c>
      <c r="F23" s="31"/>
    </row>
    <row r="24" spans="3:6" ht="18.75" x14ac:dyDescent="0.3">
      <c r="C24" s="11" t="s">
        <v>14</v>
      </c>
      <c r="D24" s="22">
        <v>2139500</v>
      </c>
      <c r="E24" s="45">
        <v>0</v>
      </c>
      <c r="F24" s="31"/>
    </row>
    <row r="25" spans="3:6" ht="18.75" x14ac:dyDescent="0.3">
      <c r="C25" s="11" t="s">
        <v>15</v>
      </c>
      <c r="D25" s="22">
        <v>13444676.33</v>
      </c>
      <c r="E25" s="45">
        <v>0</v>
      </c>
      <c r="F25" s="31"/>
    </row>
    <row r="26" spans="3:6" ht="18.75" x14ac:dyDescent="0.3">
      <c r="C26" s="11" t="s">
        <v>16</v>
      </c>
      <c r="D26" s="22">
        <v>1696590.87</v>
      </c>
      <c r="E26" s="45">
        <v>0</v>
      </c>
      <c r="F26" s="31"/>
    </row>
    <row r="27" spans="3:6" ht="18.75" x14ac:dyDescent="0.3">
      <c r="C27" s="10" t="s">
        <v>17</v>
      </c>
      <c r="D27" s="44">
        <f>+D28+D29+D30+D31+D32+D33+D34+D35+D36</f>
        <v>2783086</v>
      </c>
      <c r="E27" s="45">
        <f>+E28+E29+E30+E31+E32+E33+E34+E35+E36</f>
        <v>0</v>
      </c>
      <c r="F27" s="31"/>
    </row>
    <row r="28" spans="3:6" ht="18.75" x14ac:dyDescent="0.3">
      <c r="C28" s="11" t="s">
        <v>18</v>
      </c>
      <c r="D28" s="22">
        <v>149700</v>
      </c>
      <c r="E28" s="45">
        <v>0</v>
      </c>
      <c r="F28" s="31"/>
    </row>
    <row r="29" spans="3:6" ht="18.75" x14ac:dyDescent="0.3">
      <c r="C29" s="11" t="s">
        <v>19</v>
      </c>
      <c r="D29" s="22">
        <v>287030</v>
      </c>
      <c r="E29" s="45">
        <v>0</v>
      </c>
      <c r="F29" s="31"/>
    </row>
    <row r="30" spans="3:6" ht="18.75" x14ac:dyDescent="0.3">
      <c r="C30" s="11" t="s">
        <v>20</v>
      </c>
      <c r="D30" s="22">
        <v>217321.99</v>
      </c>
      <c r="E30" s="45">
        <v>0</v>
      </c>
      <c r="F30" s="31"/>
    </row>
    <row r="31" spans="3:6" ht="18.75" x14ac:dyDescent="0.3">
      <c r="C31" s="11" t="s">
        <v>21</v>
      </c>
      <c r="D31" s="22">
        <v>19000</v>
      </c>
      <c r="E31" s="45">
        <v>0</v>
      </c>
      <c r="F31" s="31"/>
    </row>
    <row r="32" spans="3:6" ht="18.75" x14ac:dyDescent="0.3">
      <c r="C32" s="11" t="s">
        <v>22</v>
      </c>
      <c r="D32" s="22">
        <v>51500</v>
      </c>
      <c r="E32" s="45">
        <v>0</v>
      </c>
      <c r="F32" s="31"/>
    </row>
    <row r="33" spans="3:6" ht="18.75" x14ac:dyDescent="0.3">
      <c r="C33" s="11" t="s">
        <v>23</v>
      </c>
      <c r="D33" s="22">
        <v>120462</v>
      </c>
      <c r="E33" s="45">
        <v>0</v>
      </c>
      <c r="F33" s="31"/>
    </row>
    <row r="34" spans="3:6" ht="18.75" x14ac:dyDescent="0.3">
      <c r="C34" s="11" t="s">
        <v>24</v>
      </c>
      <c r="D34" s="22">
        <v>931573.74</v>
      </c>
      <c r="E34" s="45">
        <v>0</v>
      </c>
      <c r="F34" s="31"/>
    </row>
    <row r="35" spans="3:6" ht="18.75" x14ac:dyDescent="0.3">
      <c r="C35" s="11" t="s">
        <v>25</v>
      </c>
      <c r="D35" s="22">
        <v>0</v>
      </c>
      <c r="E35" s="45">
        <v>0</v>
      </c>
      <c r="F35" s="31"/>
    </row>
    <row r="36" spans="3:6" ht="18.75" x14ac:dyDescent="0.3">
      <c r="C36" s="11" t="s">
        <v>26</v>
      </c>
      <c r="D36" s="22">
        <v>1006498.27</v>
      </c>
      <c r="E36" s="45">
        <v>0</v>
      </c>
      <c r="F36" s="31"/>
    </row>
    <row r="37" spans="3:6" ht="18.75" x14ac:dyDescent="0.3">
      <c r="C37" s="10" t="s">
        <v>27</v>
      </c>
      <c r="D37" s="44">
        <f>+D38+D39+D40+D41+D42+D43+D44+D45</f>
        <v>0</v>
      </c>
      <c r="E37" s="45">
        <v>0</v>
      </c>
      <c r="F37" s="31"/>
    </row>
    <row r="38" spans="3:6" ht="18.75" x14ac:dyDescent="0.3">
      <c r="C38" s="11" t="s">
        <v>28</v>
      </c>
      <c r="D38" s="22">
        <v>0</v>
      </c>
      <c r="E38" s="45">
        <v>0</v>
      </c>
      <c r="F38" s="31"/>
    </row>
    <row r="39" spans="3:6" ht="18.75" x14ac:dyDescent="0.3">
      <c r="C39" s="11" t="s">
        <v>29</v>
      </c>
      <c r="D39" s="22">
        <v>0</v>
      </c>
      <c r="E39" s="45">
        <v>0</v>
      </c>
      <c r="F39" s="31"/>
    </row>
    <row r="40" spans="3:6" ht="18.75" x14ac:dyDescent="0.3">
      <c r="C40" s="11" t="s">
        <v>30</v>
      </c>
      <c r="D40" s="22">
        <v>0</v>
      </c>
      <c r="E40" s="45">
        <v>0</v>
      </c>
      <c r="F40" s="31"/>
    </row>
    <row r="41" spans="3:6" ht="18.75" x14ac:dyDescent="0.3">
      <c r="C41" s="11" t="s">
        <v>31</v>
      </c>
      <c r="D41" s="22">
        <v>0</v>
      </c>
      <c r="E41" s="45">
        <v>0</v>
      </c>
      <c r="F41" s="31"/>
    </row>
    <row r="42" spans="3:6" ht="18.75" x14ac:dyDescent="0.3">
      <c r="C42" s="11" t="s">
        <v>32</v>
      </c>
      <c r="D42" s="22">
        <v>0</v>
      </c>
      <c r="E42" s="45">
        <v>0</v>
      </c>
      <c r="F42" s="31"/>
    </row>
    <row r="43" spans="3:6" ht="18.75" x14ac:dyDescent="0.3">
      <c r="C43" s="11" t="s">
        <v>33</v>
      </c>
      <c r="D43" s="22">
        <v>0</v>
      </c>
      <c r="E43" s="45">
        <v>0</v>
      </c>
      <c r="F43" s="31"/>
    </row>
    <row r="44" spans="3:6" ht="18.75" x14ac:dyDescent="0.3">
      <c r="C44" s="11" t="s">
        <v>34</v>
      </c>
      <c r="D44" s="22">
        <v>0</v>
      </c>
      <c r="E44" s="45">
        <v>0</v>
      </c>
      <c r="F44" s="31"/>
    </row>
    <row r="45" spans="3:6" ht="18.75" x14ac:dyDescent="0.3">
      <c r="C45" s="11" t="s">
        <v>35</v>
      </c>
      <c r="D45" s="22">
        <v>0</v>
      </c>
      <c r="E45" s="45">
        <v>0</v>
      </c>
      <c r="F45" s="31"/>
    </row>
    <row r="46" spans="3:6" ht="18.75" x14ac:dyDescent="0.3">
      <c r="C46" s="10" t="s">
        <v>36</v>
      </c>
      <c r="D46" s="44">
        <f>+D47+D48+D49+D50+D51+D52</f>
        <v>0</v>
      </c>
      <c r="E46" s="45">
        <v>0</v>
      </c>
      <c r="F46" s="31"/>
    </row>
    <row r="47" spans="3:6" ht="18.75" x14ac:dyDescent="0.3">
      <c r="C47" s="11" t="s">
        <v>37</v>
      </c>
      <c r="D47" s="22">
        <v>0</v>
      </c>
      <c r="E47" s="45">
        <v>0</v>
      </c>
      <c r="F47" s="31"/>
    </row>
    <row r="48" spans="3:6" ht="18.75" x14ac:dyDescent="0.3">
      <c r="C48" s="11" t="s">
        <v>38</v>
      </c>
      <c r="D48" s="22">
        <v>0</v>
      </c>
      <c r="E48" s="45">
        <v>0</v>
      </c>
      <c r="F48" s="31"/>
    </row>
    <row r="49" spans="3:6" ht="18.75" x14ac:dyDescent="0.3">
      <c r="C49" s="11" t="s">
        <v>39</v>
      </c>
      <c r="D49" s="22">
        <v>0</v>
      </c>
      <c r="E49" s="45">
        <v>0</v>
      </c>
      <c r="F49" s="31"/>
    </row>
    <row r="50" spans="3:6" ht="18.75" x14ac:dyDescent="0.3">
      <c r="C50" s="11" t="s">
        <v>40</v>
      </c>
      <c r="D50" s="22">
        <v>0</v>
      </c>
      <c r="E50" s="45">
        <v>0</v>
      </c>
      <c r="F50" s="31"/>
    </row>
    <row r="51" spans="3:6" ht="18.75" x14ac:dyDescent="0.3">
      <c r="C51" s="11" t="s">
        <v>41</v>
      </c>
      <c r="D51" s="22">
        <v>0</v>
      </c>
      <c r="E51" s="45">
        <v>0</v>
      </c>
      <c r="F51" s="31"/>
    </row>
    <row r="52" spans="3:6" ht="18.75" x14ac:dyDescent="0.3">
      <c r="C52" s="11" t="s">
        <v>42</v>
      </c>
      <c r="D52" s="22">
        <v>0</v>
      </c>
      <c r="E52" s="45">
        <v>0</v>
      </c>
      <c r="F52" s="31"/>
    </row>
    <row r="53" spans="3:6" ht="18.75" x14ac:dyDescent="0.3">
      <c r="C53" s="10" t="s">
        <v>43</v>
      </c>
      <c r="D53" s="44">
        <f>+D54+D55+D56+D57+D58+D59+D60+D61+D62</f>
        <v>49540132.670000002</v>
      </c>
      <c r="E53" s="45">
        <f>+E54+E55+E56+E57+E58+E59+E60+E61+E62</f>
        <v>0</v>
      </c>
      <c r="F53" s="31"/>
    </row>
    <row r="54" spans="3:6" ht="18.75" x14ac:dyDescent="0.3">
      <c r="C54" s="11" t="s">
        <v>44</v>
      </c>
      <c r="D54" s="22">
        <v>16584279.5</v>
      </c>
      <c r="E54" s="45">
        <v>0</v>
      </c>
      <c r="F54" s="31"/>
    </row>
    <row r="55" spans="3:6" ht="18.75" x14ac:dyDescent="0.3">
      <c r="C55" s="11" t="s">
        <v>45</v>
      </c>
      <c r="D55" s="22">
        <v>554766.82000000007</v>
      </c>
      <c r="E55" s="45">
        <v>0</v>
      </c>
      <c r="F55" s="31"/>
    </row>
    <row r="56" spans="3:6" ht="18.75" x14ac:dyDescent="0.3">
      <c r="C56" s="11" t="s">
        <v>46</v>
      </c>
      <c r="D56" s="22">
        <v>362800.6</v>
      </c>
      <c r="E56" s="45">
        <v>0</v>
      </c>
      <c r="F56" s="31"/>
    </row>
    <row r="57" spans="3:6" ht="18.75" x14ac:dyDescent="0.3">
      <c r="C57" s="11" t="s">
        <v>47</v>
      </c>
      <c r="D57" s="22">
        <v>24862849.75</v>
      </c>
      <c r="E57" s="45">
        <v>0</v>
      </c>
      <c r="F57" s="31"/>
    </row>
    <row r="58" spans="3:6" ht="18.75" x14ac:dyDescent="0.3">
      <c r="C58" s="11" t="s">
        <v>48</v>
      </c>
      <c r="D58" s="22">
        <v>5102300</v>
      </c>
      <c r="E58" s="45">
        <v>0</v>
      </c>
      <c r="F58" s="31"/>
    </row>
    <row r="59" spans="3:6" ht="18.75" x14ac:dyDescent="0.3">
      <c r="C59" s="11" t="s">
        <v>49</v>
      </c>
      <c r="D59" s="22">
        <v>130000</v>
      </c>
      <c r="E59" s="45">
        <v>0</v>
      </c>
      <c r="F59" s="31"/>
    </row>
    <row r="60" spans="3:6" ht="18.75" x14ac:dyDescent="0.3">
      <c r="C60" s="11" t="s">
        <v>50</v>
      </c>
      <c r="D60" s="22">
        <v>0</v>
      </c>
      <c r="E60" s="45">
        <v>0</v>
      </c>
      <c r="F60" s="31"/>
    </row>
    <row r="61" spans="3:6" ht="18.75" x14ac:dyDescent="0.3">
      <c r="C61" s="11" t="s">
        <v>51</v>
      </c>
      <c r="D61" s="22">
        <v>1943136</v>
      </c>
      <c r="E61" s="45">
        <v>0</v>
      </c>
      <c r="F61" s="31"/>
    </row>
    <row r="62" spans="3:6" ht="18.75" x14ac:dyDescent="0.3">
      <c r="C62" s="11" t="s">
        <v>52</v>
      </c>
      <c r="D62" s="22">
        <v>0</v>
      </c>
      <c r="E62" s="45">
        <v>0</v>
      </c>
      <c r="F62" s="31"/>
    </row>
    <row r="63" spans="3:6" ht="18.75" x14ac:dyDescent="0.3">
      <c r="C63" s="10" t="s">
        <v>53</v>
      </c>
      <c r="D63" s="44">
        <f>+D64+D65+D66+D67</f>
        <v>2800000</v>
      </c>
      <c r="E63" s="45">
        <f>+E64+E65+E66+E67</f>
        <v>0</v>
      </c>
      <c r="F63" s="31"/>
    </row>
    <row r="64" spans="3:6" ht="18.75" x14ac:dyDescent="0.3">
      <c r="C64" s="11" t="s">
        <v>54</v>
      </c>
      <c r="D64" s="22">
        <v>2800000</v>
      </c>
      <c r="E64" s="45">
        <v>0</v>
      </c>
      <c r="F64" s="31"/>
    </row>
    <row r="65" spans="3:6" ht="18.75" x14ac:dyDescent="0.3">
      <c r="C65" s="11" t="s">
        <v>55</v>
      </c>
      <c r="D65" s="22">
        <v>0</v>
      </c>
      <c r="E65" s="45">
        <v>0</v>
      </c>
      <c r="F65" s="31"/>
    </row>
    <row r="66" spans="3:6" ht="18.75" x14ac:dyDescent="0.3">
      <c r="C66" s="11" t="s">
        <v>56</v>
      </c>
      <c r="D66" s="22">
        <v>0</v>
      </c>
      <c r="E66" s="45">
        <v>0</v>
      </c>
      <c r="F66" s="31"/>
    </row>
    <row r="67" spans="3:6" ht="18.75" x14ac:dyDescent="0.3">
      <c r="C67" s="11" t="s">
        <v>57</v>
      </c>
      <c r="D67" s="22">
        <v>0</v>
      </c>
      <c r="E67" s="45">
        <v>0</v>
      </c>
      <c r="F67" s="31"/>
    </row>
    <row r="68" spans="3:6" ht="18.75" x14ac:dyDescent="0.3">
      <c r="C68" s="10" t="s">
        <v>58</v>
      </c>
      <c r="D68" s="44">
        <f>+D69+D70</f>
        <v>0</v>
      </c>
      <c r="E68" s="45">
        <f>+E69+E70</f>
        <v>0</v>
      </c>
      <c r="F68" s="31"/>
    </row>
    <row r="69" spans="3:6" ht="18.75" x14ac:dyDescent="0.3">
      <c r="C69" s="11" t="s">
        <v>59</v>
      </c>
      <c r="D69" s="22">
        <v>0</v>
      </c>
      <c r="E69" s="45">
        <v>0</v>
      </c>
      <c r="F69" s="31"/>
    </row>
    <row r="70" spans="3:6" ht="18.75" x14ac:dyDescent="0.3">
      <c r="C70" s="11" t="s">
        <v>60</v>
      </c>
      <c r="D70" s="22">
        <v>0</v>
      </c>
      <c r="E70" s="45">
        <v>0</v>
      </c>
      <c r="F70" s="31"/>
    </row>
    <row r="71" spans="3:6" ht="18.75" x14ac:dyDescent="0.3">
      <c r="C71" s="10" t="s">
        <v>61</v>
      </c>
      <c r="D71" s="44">
        <f>+D72+D73+D74</f>
        <v>0</v>
      </c>
      <c r="E71" s="45">
        <f>+E72+E73+E74</f>
        <v>0</v>
      </c>
      <c r="F71" s="31"/>
    </row>
    <row r="72" spans="3:6" ht="18.75" x14ac:dyDescent="0.3">
      <c r="C72" s="11" t="s">
        <v>62</v>
      </c>
      <c r="D72" s="22">
        <v>0</v>
      </c>
      <c r="E72" s="45">
        <v>0</v>
      </c>
      <c r="F72" s="37"/>
    </row>
    <row r="73" spans="3:6" ht="18.75" x14ac:dyDescent="0.3">
      <c r="C73" s="11" t="s">
        <v>63</v>
      </c>
      <c r="D73" s="22">
        <v>0</v>
      </c>
      <c r="E73" s="45">
        <v>0</v>
      </c>
      <c r="F73" s="37"/>
    </row>
    <row r="74" spans="3:6" ht="18.75" x14ac:dyDescent="0.3">
      <c r="C74" s="11" t="s">
        <v>64</v>
      </c>
      <c r="D74" s="22">
        <v>0</v>
      </c>
      <c r="E74" s="45">
        <v>0</v>
      </c>
      <c r="F74" s="37"/>
    </row>
    <row r="75" spans="3:6" ht="18.75" x14ac:dyDescent="0.3">
      <c r="C75" s="8" t="s">
        <v>67</v>
      </c>
      <c r="D75" s="23">
        <f>+D76+D79+D82</f>
        <v>0</v>
      </c>
      <c r="E75" s="45">
        <f>+E76+E79+E82</f>
        <v>0</v>
      </c>
      <c r="F75" s="37"/>
    </row>
    <row r="76" spans="3:6" ht="18.75" x14ac:dyDescent="0.3">
      <c r="C76" s="10" t="s">
        <v>68</v>
      </c>
      <c r="D76" s="44">
        <f>+D77+D78</f>
        <v>0</v>
      </c>
      <c r="E76" s="45">
        <f>+E77+E78</f>
        <v>0</v>
      </c>
      <c r="F76" s="31"/>
    </row>
    <row r="77" spans="3:6" ht="18.75" x14ac:dyDescent="0.3">
      <c r="C77" s="11" t="s">
        <v>69</v>
      </c>
      <c r="D77" s="22">
        <v>0</v>
      </c>
      <c r="E77" s="45">
        <v>0</v>
      </c>
      <c r="F77" s="31"/>
    </row>
    <row r="78" spans="3:6" ht="18.75" x14ac:dyDescent="0.3">
      <c r="C78" s="11" t="s">
        <v>70</v>
      </c>
      <c r="D78" s="22">
        <v>0</v>
      </c>
      <c r="E78" s="45">
        <v>0</v>
      </c>
      <c r="F78" s="31"/>
    </row>
    <row r="79" spans="3:6" ht="18.75" x14ac:dyDescent="0.3">
      <c r="C79" s="10" t="s">
        <v>71</v>
      </c>
      <c r="D79" s="44">
        <f>+D80+D81</f>
        <v>0</v>
      </c>
      <c r="E79" s="45">
        <f>+E80+E81</f>
        <v>0</v>
      </c>
      <c r="F79" s="31"/>
    </row>
    <row r="80" spans="3:6" ht="18.75" x14ac:dyDescent="0.3">
      <c r="C80" s="11" t="s">
        <v>72</v>
      </c>
      <c r="D80" s="22">
        <v>0</v>
      </c>
      <c r="E80" s="45">
        <v>0</v>
      </c>
      <c r="F80" s="31"/>
    </row>
    <row r="81" spans="3:7" ht="18.75" x14ac:dyDescent="0.3">
      <c r="C81" s="11" t="s">
        <v>73</v>
      </c>
      <c r="D81" s="22">
        <v>0</v>
      </c>
      <c r="E81" s="45">
        <v>0</v>
      </c>
      <c r="F81" s="31"/>
    </row>
    <row r="82" spans="3:7" ht="18.75" x14ac:dyDescent="0.3">
      <c r="C82" s="10" t="s">
        <v>74</v>
      </c>
      <c r="D82" s="44">
        <f>+D83</f>
        <v>0</v>
      </c>
      <c r="E82" s="45">
        <f>+E83</f>
        <v>0</v>
      </c>
      <c r="F82" s="31"/>
    </row>
    <row r="83" spans="3:7" ht="18.75" x14ac:dyDescent="0.3">
      <c r="C83" s="11" t="s">
        <v>75</v>
      </c>
      <c r="D83" s="22">
        <v>0</v>
      </c>
      <c r="E83" s="45">
        <v>0</v>
      </c>
      <c r="F83" s="31"/>
    </row>
    <row r="84" spans="3:7" ht="21" x14ac:dyDescent="0.35">
      <c r="C84" s="46" t="s">
        <v>65</v>
      </c>
      <c r="D84" s="47">
        <f>+D75+D10</f>
        <v>167303584</v>
      </c>
      <c r="E84" s="48">
        <f>+E75+E10</f>
        <v>0</v>
      </c>
      <c r="F84" s="31"/>
    </row>
    <row r="85" spans="3:7" ht="18" thickBot="1" x14ac:dyDescent="0.35">
      <c r="C85" s="31" t="s">
        <v>114</v>
      </c>
      <c r="D85" s="31"/>
      <c r="E85" s="31"/>
      <c r="F85" s="31"/>
    </row>
    <row r="86" spans="3:7" ht="29.25" customHeight="1" thickBot="1" x14ac:dyDescent="0.35">
      <c r="C86" s="49" t="s">
        <v>115</v>
      </c>
      <c r="D86" s="31"/>
      <c r="E86" s="31"/>
      <c r="F86" s="31"/>
    </row>
    <row r="87" spans="3:7" ht="42" customHeight="1" thickBot="1" x14ac:dyDescent="0.35">
      <c r="C87" s="50" t="s">
        <v>116</v>
      </c>
      <c r="D87" s="31"/>
      <c r="E87" s="31"/>
      <c r="F87" s="31"/>
    </row>
    <row r="88" spans="3:7" ht="75.75" thickBot="1" x14ac:dyDescent="0.35">
      <c r="C88" s="51" t="s">
        <v>117</v>
      </c>
      <c r="D88" s="31"/>
      <c r="E88" s="31"/>
      <c r="F88" s="31"/>
    </row>
    <row r="89" spans="3:7" ht="17.25" x14ac:dyDescent="0.3">
      <c r="C89" s="38"/>
      <c r="D89" s="31"/>
      <c r="E89" s="31"/>
      <c r="F89" s="31"/>
    </row>
    <row r="90" spans="3:7" ht="17.25" x14ac:dyDescent="0.3">
      <c r="C90" s="31"/>
      <c r="D90" s="31"/>
      <c r="E90" s="31"/>
      <c r="F90" s="31"/>
    </row>
    <row r="91" spans="3:7" ht="18.75" x14ac:dyDescent="0.3">
      <c r="C91" s="108" t="s">
        <v>113</v>
      </c>
      <c r="D91" s="108"/>
      <c r="E91" s="39" t="s">
        <v>97</v>
      </c>
      <c r="F91" s="39"/>
      <c r="G91" s="17"/>
    </row>
    <row r="92" spans="3:7" ht="16.5" x14ac:dyDescent="0.25">
      <c r="C92" s="108" t="s">
        <v>118</v>
      </c>
      <c r="D92" s="108"/>
      <c r="E92" s="39" t="s">
        <v>119</v>
      </c>
      <c r="F92" s="39"/>
      <c r="G92" s="18"/>
    </row>
    <row r="93" spans="3:7" ht="18.75" customHeight="1" x14ac:dyDescent="0.25">
      <c r="C93" s="108" t="s">
        <v>109</v>
      </c>
      <c r="D93" s="108"/>
      <c r="E93" s="39" t="s">
        <v>100</v>
      </c>
      <c r="F93" s="39"/>
      <c r="G93" s="18"/>
    </row>
    <row r="94" spans="3:7" ht="18.75" customHeight="1" x14ac:dyDescent="0.25">
      <c r="C94" s="40"/>
      <c r="D94" s="40"/>
      <c r="E94" s="39"/>
      <c r="F94" s="39"/>
      <c r="G94" s="18"/>
    </row>
    <row r="95" spans="3:7" ht="18.75" x14ac:dyDescent="0.3">
      <c r="C95" s="107" t="s">
        <v>101</v>
      </c>
      <c r="D95" s="107"/>
      <c r="E95" s="107"/>
      <c r="F95" s="107"/>
      <c r="G95" s="7"/>
    </row>
    <row r="96" spans="3:7" ht="18.75" x14ac:dyDescent="0.3">
      <c r="C96" s="107" t="s">
        <v>98</v>
      </c>
      <c r="D96" s="107"/>
      <c r="E96" s="107"/>
      <c r="F96" s="107"/>
      <c r="G96" s="7"/>
    </row>
    <row r="97" spans="3:7" ht="18.75" x14ac:dyDescent="0.3">
      <c r="C97" s="107" t="s">
        <v>99</v>
      </c>
      <c r="D97" s="107"/>
      <c r="E97" s="107"/>
      <c r="F97" s="107"/>
      <c r="G97" s="15"/>
    </row>
    <row r="98" spans="3:7" ht="16.5" x14ac:dyDescent="0.25">
      <c r="C98" s="41"/>
      <c r="D98" s="42"/>
      <c r="E98" s="43"/>
      <c r="F98" s="43"/>
      <c r="G98" s="16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91"/>
  <sheetViews>
    <sheetView showGridLines="0" topLeftCell="D63" workbookViewId="0">
      <selection activeCell="B1" sqref="B1:Q91"/>
    </sheetView>
  </sheetViews>
  <sheetFormatPr defaultColWidth="11.42578125" defaultRowHeight="15" x14ac:dyDescent="0.25"/>
  <cols>
    <col min="1" max="1" width="4.42578125" customWidth="1"/>
    <col min="2" max="2" width="94.7109375" customWidth="1"/>
    <col min="3" max="3" width="16.7109375" customWidth="1"/>
    <col min="4" max="4" width="15.42578125" customWidth="1"/>
    <col min="5" max="5" width="13.42578125" customWidth="1"/>
    <col min="6" max="6" width="15.28515625" customWidth="1"/>
    <col min="7" max="7" width="14.7109375" customWidth="1"/>
    <col min="8" max="8" width="14.140625" customWidth="1"/>
    <col min="9" max="9" width="14.42578125" customWidth="1"/>
    <col min="10" max="10" width="16" customWidth="1"/>
    <col min="11" max="11" width="14.42578125" customWidth="1"/>
    <col min="12" max="12" width="14.7109375" customWidth="1"/>
    <col min="13" max="13" width="15.28515625" customWidth="1"/>
    <col min="14" max="14" width="15.42578125" customWidth="1"/>
    <col min="15" max="15" width="15.28515625" customWidth="1"/>
    <col min="16" max="16" width="16.42578125" customWidth="1"/>
    <col min="17" max="17" width="17.140625" customWidth="1"/>
  </cols>
  <sheetData>
    <row r="2" spans="2:18" ht="28.5" customHeight="1" x14ac:dyDescent="0.25">
      <c r="B2" s="98" t="s">
        <v>93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2:18" ht="21" customHeight="1" x14ac:dyDescent="0.25">
      <c r="B3" s="114" t="s">
        <v>94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</row>
    <row r="4" spans="2:18" ht="15.75" customHeight="1" x14ac:dyDescent="0.25">
      <c r="B4" s="105" t="s">
        <v>95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2:18" ht="21.75" customHeight="1" x14ac:dyDescent="0.25">
      <c r="B5" s="96" t="s">
        <v>96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</row>
    <row r="6" spans="2:18" ht="15.75" customHeight="1" x14ac:dyDescent="0.25">
      <c r="B6" s="101" t="s">
        <v>76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</row>
    <row r="7" spans="2:18" ht="25.5" customHeight="1" x14ac:dyDescent="0.25">
      <c r="B7" s="116" t="s">
        <v>66</v>
      </c>
      <c r="C7" s="117" t="s">
        <v>92</v>
      </c>
      <c r="D7" s="117" t="s">
        <v>91</v>
      </c>
      <c r="E7" s="110" t="s">
        <v>90</v>
      </c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2"/>
    </row>
    <row r="8" spans="2:18" ht="15.75" x14ac:dyDescent="0.25">
      <c r="B8" s="116"/>
      <c r="C8" s="118"/>
      <c r="D8" s="118"/>
      <c r="E8" s="52" t="s">
        <v>78</v>
      </c>
      <c r="F8" s="52" t="s">
        <v>79</v>
      </c>
      <c r="G8" s="52" t="s">
        <v>80</v>
      </c>
      <c r="H8" s="52" t="s">
        <v>81</v>
      </c>
      <c r="I8" s="53" t="s">
        <v>82</v>
      </c>
      <c r="J8" s="52" t="s">
        <v>83</v>
      </c>
      <c r="K8" s="53" t="s">
        <v>84</v>
      </c>
      <c r="L8" s="52" t="s">
        <v>85</v>
      </c>
      <c r="M8" s="52" t="s">
        <v>86</v>
      </c>
      <c r="N8" s="52" t="s">
        <v>87</v>
      </c>
      <c r="O8" s="52" t="s">
        <v>88</v>
      </c>
      <c r="P8" s="53" t="s">
        <v>89</v>
      </c>
      <c r="Q8" s="52" t="s">
        <v>77</v>
      </c>
    </row>
    <row r="9" spans="2:18" ht="15.75" x14ac:dyDescent="0.25">
      <c r="B9" s="54" t="s">
        <v>0</v>
      </c>
      <c r="C9" s="55">
        <f>+C10+C16+C26+C36+C45+C52+C62+C67+C70+C74</f>
        <v>163303584</v>
      </c>
      <c r="D9" s="56">
        <f>+D10+D16+D26+D36+D45+D52+D63+D67+D70+D74</f>
        <v>0</v>
      </c>
      <c r="E9" s="56">
        <f t="shared" ref="E9:J9" si="0">+E10+E16+E26+E36+E45+E52+E63+E67+E70+E74</f>
        <v>0</v>
      </c>
      <c r="F9" s="55">
        <f t="shared" si="0"/>
        <v>10957261.520000001</v>
      </c>
      <c r="G9" s="55">
        <f t="shared" si="0"/>
        <v>6782299.7300000004</v>
      </c>
      <c r="H9" s="55">
        <f t="shared" si="0"/>
        <v>6848367.3399999999</v>
      </c>
      <c r="I9" s="55">
        <f t="shared" si="0"/>
        <v>7119177.9199999999</v>
      </c>
      <c r="J9" s="55">
        <f t="shared" si="0"/>
        <v>35165836.960000001</v>
      </c>
      <c r="K9" s="55">
        <f>+K10+K16+K26+K36+K45+K52+K63+K67+K70+K74</f>
        <v>7552804.7700000005</v>
      </c>
      <c r="L9" s="55">
        <f t="shared" ref="L9:M9" si="1">+L10+L16+L26+L36+L45+L52+L63+L67+L70+L74</f>
        <v>9543922.6600000001</v>
      </c>
      <c r="M9" s="55">
        <f t="shared" si="1"/>
        <v>10126697.42</v>
      </c>
      <c r="N9" s="55">
        <f>+N10+N16+N26+N36+N45+N52+N62+N67+N70+N74</f>
        <v>15084198.559999999</v>
      </c>
      <c r="O9" s="55">
        <f>+O10+O16+O26+O36+O45+O52+O62+O67+O70+O74</f>
        <v>14765641.76</v>
      </c>
      <c r="P9" s="55">
        <f>+P10+P16+P26+P36+P45+P52+P62+P67+P70+P74</f>
        <v>34784809.240000002</v>
      </c>
      <c r="Q9" s="55">
        <f>+E9+F9+G9+H9+I9+J9+K9+L9+M9+N9+O9+P9</f>
        <v>158731017.88</v>
      </c>
    </row>
    <row r="10" spans="2:18" ht="15.75" x14ac:dyDescent="0.25">
      <c r="B10" s="57" t="s">
        <v>1</v>
      </c>
      <c r="C10" s="58">
        <f>+C11+C12+C13+C14+C15</f>
        <v>91483445</v>
      </c>
      <c r="D10" s="59">
        <f>+D11+D12+D13+D14+D15</f>
        <v>0</v>
      </c>
      <c r="E10" s="60">
        <f t="shared" ref="E10:P10" si="2">+E11+E12+E13+E14+E15</f>
        <v>0</v>
      </c>
      <c r="F10" s="60">
        <f t="shared" si="2"/>
        <v>10903343.520000001</v>
      </c>
      <c r="G10" s="60">
        <f t="shared" si="2"/>
        <v>6225821.7300000004</v>
      </c>
      <c r="H10" s="60">
        <f t="shared" si="2"/>
        <v>6705160.1600000001</v>
      </c>
      <c r="I10" s="60">
        <f t="shared" si="2"/>
        <v>6626588.4199999999</v>
      </c>
      <c r="J10" s="60">
        <f t="shared" si="2"/>
        <v>6562235.6600000001</v>
      </c>
      <c r="K10" s="60">
        <f t="shared" si="2"/>
        <v>6709124.7700000005</v>
      </c>
      <c r="L10" s="60">
        <f t="shared" si="2"/>
        <v>6495444.1699999999</v>
      </c>
      <c r="M10" s="60">
        <f t="shared" si="2"/>
        <v>7134146.2799999993</v>
      </c>
      <c r="N10" s="60">
        <f t="shared" si="2"/>
        <v>7276429.6100000003</v>
      </c>
      <c r="O10" s="60">
        <f t="shared" si="2"/>
        <v>12555916.75</v>
      </c>
      <c r="P10" s="60">
        <f t="shared" si="2"/>
        <v>14038795.48</v>
      </c>
      <c r="Q10" s="60">
        <f t="shared" ref="Q10:Q73" si="3">+E10+F10+G10+H10+I10+J10+K10+L10+M10+N10+O10+P10</f>
        <v>91233006.549999997</v>
      </c>
    </row>
    <row r="11" spans="2:18" ht="15.75" x14ac:dyDescent="0.25">
      <c r="B11" s="61" t="s">
        <v>2</v>
      </c>
      <c r="C11" s="62">
        <v>72060000</v>
      </c>
      <c r="D11" s="63">
        <v>0</v>
      </c>
      <c r="E11" s="64">
        <v>0</v>
      </c>
      <c r="F11" s="64">
        <v>9485516.120000001</v>
      </c>
      <c r="G11" s="64">
        <v>5421000</v>
      </c>
      <c r="H11" s="64">
        <v>4936000</v>
      </c>
      <c r="I11" s="64">
        <v>5527000</v>
      </c>
      <c r="J11" s="64">
        <v>5472000</v>
      </c>
      <c r="K11" s="64">
        <v>5633121.8200000003</v>
      </c>
      <c r="L11" s="64">
        <v>5433000</v>
      </c>
      <c r="M11" s="64">
        <v>6009317.0199999996</v>
      </c>
      <c r="N11" s="64">
        <v>6102000</v>
      </c>
      <c r="O11" s="64">
        <v>11353792.99</v>
      </c>
      <c r="P11" s="64">
        <v>6545473.1200000001</v>
      </c>
      <c r="Q11" s="64">
        <f t="shared" si="3"/>
        <v>71918221.069999993</v>
      </c>
    </row>
    <row r="12" spans="2:18" ht="15.75" x14ac:dyDescent="0.25">
      <c r="B12" s="61" t="s">
        <v>3</v>
      </c>
      <c r="C12" s="62">
        <v>9557000</v>
      </c>
      <c r="D12" s="63">
        <v>0</v>
      </c>
      <c r="E12" s="64">
        <v>0</v>
      </c>
      <c r="F12" s="65">
        <v>0</v>
      </c>
      <c r="G12" s="64">
        <v>0</v>
      </c>
      <c r="H12" s="64">
        <v>1037000</v>
      </c>
      <c r="I12" s="64">
        <v>277000</v>
      </c>
      <c r="J12" s="64">
        <v>277000</v>
      </c>
      <c r="K12" s="64">
        <v>256000</v>
      </c>
      <c r="L12" s="64">
        <v>256000</v>
      </c>
      <c r="M12" s="64">
        <v>260500</v>
      </c>
      <c r="N12" s="64">
        <v>271000</v>
      </c>
      <c r="O12" s="64">
        <v>271000</v>
      </c>
      <c r="P12" s="64">
        <v>6557000</v>
      </c>
      <c r="Q12" s="64">
        <f t="shared" si="3"/>
        <v>9462500</v>
      </c>
    </row>
    <row r="13" spans="2:18" ht="15.75" x14ac:dyDescent="0.25">
      <c r="B13" s="61" t="s">
        <v>4</v>
      </c>
      <c r="C13" s="62">
        <v>0</v>
      </c>
      <c r="D13" s="63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  <c r="M13" s="64">
        <v>0</v>
      </c>
      <c r="N13" s="64">
        <v>0</v>
      </c>
      <c r="O13" s="64">
        <v>0</v>
      </c>
      <c r="P13" s="64">
        <v>0</v>
      </c>
      <c r="Q13" s="64">
        <f t="shared" si="3"/>
        <v>0</v>
      </c>
      <c r="R13" s="6"/>
    </row>
    <row r="14" spans="2:18" ht="15.75" x14ac:dyDescent="0.25">
      <c r="B14" s="61" t="s">
        <v>5</v>
      </c>
      <c r="C14" s="62">
        <v>0</v>
      </c>
      <c r="D14" s="63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>
        <v>0</v>
      </c>
      <c r="N14" s="64">
        <v>0</v>
      </c>
      <c r="O14" s="64">
        <v>0</v>
      </c>
      <c r="P14" s="64">
        <v>0</v>
      </c>
      <c r="Q14" s="64">
        <f t="shared" si="3"/>
        <v>0</v>
      </c>
    </row>
    <row r="15" spans="2:18" ht="15.75" x14ac:dyDescent="0.25">
      <c r="B15" s="61" t="s">
        <v>6</v>
      </c>
      <c r="C15" s="62">
        <v>9866445</v>
      </c>
      <c r="D15" s="63">
        <v>0</v>
      </c>
      <c r="E15" s="64">
        <v>0</v>
      </c>
      <c r="F15" s="64">
        <v>1417827.4</v>
      </c>
      <c r="G15" s="64">
        <v>804821.73</v>
      </c>
      <c r="H15" s="64">
        <v>732160.16</v>
      </c>
      <c r="I15" s="64">
        <v>822588.42</v>
      </c>
      <c r="J15" s="64">
        <v>813235.65999999992</v>
      </c>
      <c r="K15" s="64">
        <v>820002.95</v>
      </c>
      <c r="L15" s="64">
        <v>806444.16999999993</v>
      </c>
      <c r="M15" s="64">
        <v>864329.26</v>
      </c>
      <c r="N15" s="64">
        <v>903429.6100000001</v>
      </c>
      <c r="O15" s="64">
        <v>931123.75999999989</v>
      </c>
      <c r="P15" s="64">
        <v>936322.36</v>
      </c>
      <c r="Q15" s="64">
        <f t="shared" si="3"/>
        <v>9852285.4800000004</v>
      </c>
    </row>
    <row r="16" spans="2:18" ht="15.75" x14ac:dyDescent="0.25">
      <c r="B16" s="57" t="s">
        <v>7</v>
      </c>
      <c r="C16" s="58">
        <f>+C17+C18+C19+C20+C21+C22+C23+C24+C25</f>
        <v>12895918</v>
      </c>
      <c r="D16" s="59">
        <f>+D17+D18+D19+D20+D21+D22+D23+D24+D25</f>
        <v>0</v>
      </c>
      <c r="E16" s="60">
        <f t="shared" ref="E16:P16" si="4">+E17+E18+E19+E20+E21+E22+E23+E24+E25</f>
        <v>0</v>
      </c>
      <c r="F16" s="60">
        <f t="shared" si="4"/>
        <v>53918</v>
      </c>
      <c r="G16" s="60">
        <f t="shared" si="4"/>
        <v>556478</v>
      </c>
      <c r="H16" s="60">
        <f t="shared" si="4"/>
        <v>58128</v>
      </c>
      <c r="I16" s="60">
        <f t="shared" si="4"/>
        <v>472529.5</v>
      </c>
      <c r="J16" s="60">
        <f t="shared" si="4"/>
        <v>205600</v>
      </c>
      <c r="K16" s="60">
        <f t="shared" si="4"/>
        <v>843680</v>
      </c>
      <c r="L16" s="60">
        <f t="shared" si="4"/>
        <v>1262986.7</v>
      </c>
      <c r="M16" s="60">
        <f t="shared" si="4"/>
        <v>826269.53</v>
      </c>
      <c r="N16" s="60">
        <f t="shared" si="4"/>
        <v>1085391.68</v>
      </c>
      <c r="O16" s="60">
        <f t="shared" si="4"/>
        <v>2177319.2799999998</v>
      </c>
      <c r="P16" s="60">
        <f t="shared" si="4"/>
        <v>3046406.1500000004</v>
      </c>
      <c r="Q16" s="60">
        <f t="shared" si="3"/>
        <v>10588706.84</v>
      </c>
    </row>
    <row r="17" spans="2:21" ht="15.75" x14ac:dyDescent="0.25">
      <c r="B17" s="61" t="s">
        <v>8</v>
      </c>
      <c r="C17" s="62">
        <v>1090263</v>
      </c>
      <c r="D17" s="63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93818.76</v>
      </c>
      <c r="N17" s="64">
        <v>0</v>
      </c>
      <c r="O17" s="64">
        <v>315565.19</v>
      </c>
      <c r="P17" s="64">
        <v>71163.09</v>
      </c>
      <c r="Q17" s="64">
        <f t="shared" si="3"/>
        <v>480547.04000000004</v>
      </c>
    </row>
    <row r="18" spans="2:21" ht="15.75" x14ac:dyDescent="0.25">
      <c r="B18" s="61" t="s">
        <v>9</v>
      </c>
      <c r="C18" s="62">
        <v>591000</v>
      </c>
      <c r="D18" s="63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>
        <v>0</v>
      </c>
      <c r="N18" s="64">
        <v>73729.67</v>
      </c>
      <c r="O18" s="64">
        <v>144432</v>
      </c>
      <c r="P18" s="64">
        <v>287919.38</v>
      </c>
      <c r="Q18" s="64">
        <f t="shared" si="3"/>
        <v>506081.05</v>
      </c>
    </row>
    <row r="19" spans="2:21" ht="15.75" x14ac:dyDescent="0.25">
      <c r="B19" s="61" t="s">
        <v>10</v>
      </c>
      <c r="C19" s="62">
        <v>2925000</v>
      </c>
      <c r="D19" s="63">
        <v>0</v>
      </c>
      <c r="E19" s="64">
        <v>0</v>
      </c>
      <c r="F19" s="64">
        <v>0</v>
      </c>
      <c r="G19" s="64">
        <v>498350</v>
      </c>
      <c r="H19" s="64">
        <v>0</v>
      </c>
      <c r="I19" s="64">
        <v>353822.5</v>
      </c>
      <c r="J19" s="64">
        <v>0</v>
      </c>
      <c r="K19" s="64">
        <v>627405</v>
      </c>
      <c r="L19" s="64">
        <v>0</v>
      </c>
      <c r="M19" s="64">
        <v>186950</v>
      </c>
      <c r="N19" s="64">
        <v>611400</v>
      </c>
      <c r="O19" s="64">
        <v>203917.5</v>
      </c>
      <c r="P19" s="64">
        <v>251950</v>
      </c>
      <c r="Q19" s="64">
        <f t="shared" si="3"/>
        <v>2733795</v>
      </c>
    </row>
    <row r="20" spans="2:21" ht="15.75" x14ac:dyDescent="0.25">
      <c r="B20" s="61" t="s">
        <v>11</v>
      </c>
      <c r="C20" s="62">
        <v>63700</v>
      </c>
      <c r="D20" s="63">
        <v>0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4">
        <v>0</v>
      </c>
      <c r="N20" s="64">
        <v>0</v>
      </c>
      <c r="O20" s="64">
        <v>4676.6499999999996</v>
      </c>
      <c r="P20" s="64">
        <v>2093.8200000000002</v>
      </c>
      <c r="Q20" s="64">
        <f t="shared" si="3"/>
        <v>6770.4699999999993</v>
      </c>
    </row>
    <row r="21" spans="2:21" ht="15.75" x14ac:dyDescent="0.25">
      <c r="B21" s="61" t="s">
        <v>12</v>
      </c>
      <c r="C21" s="62">
        <v>715000</v>
      </c>
      <c r="D21" s="63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158637.47</v>
      </c>
      <c r="N21" s="64">
        <v>0</v>
      </c>
      <c r="O21" s="64">
        <v>0</v>
      </c>
      <c r="P21" s="64">
        <v>0</v>
      </c>
      <c r="Q21" s="64">
        <f t="shared" si="3"/>
        <v>158637.47</v>
      </c>
    </row>
    <row r="22" spans="2:21" ht="15.75" x14ac:dyDescent="0.25">
      <c r="B22" s="61" t="s">
        <v>13</v>
      </c>
      <c r="C22" s="62">
        <v>984000</v>
      </c>
      <c r="D22" s="63">
        <v>0</v>
      </c>
      <c r="E22" s="64">
        <v>0</v>
      </c>
      <c r="F22" s="64">
        <v>53918</v>
      </c>
      <c r="G22" s="64">
        <v>58128</v>
      </c>
      <c r="H22" s="64">
        <v>58128</v>
      </c>
      <c r="I22" s="64">
        <v>59943</v>
      </c>
      <c r="J22" s="64">
        <v>61522</v>
      </c>
      <c r="K22" s="64">
        <v>66021</v>
      </c>
      <c r="L22" s="64">
        <v>83273</v>
      </c>
      <c r="M22" s="64">
        <v>89441</v>
      </c>
      <c r="N22" s="64">
        <v>71201.7</v>
      </c>
      <c r="O22" s="64">
        <v>899</v>
      </c>
      <c r="P22" s="64">
        <v>346984.31</v>
      </c>
      <c r="Q22" s="64">
        <f t="shared" si="3"/>
        <v>949459.01</v>
      </c>
    </row>
    <row r="23" spans="2:21" ht="15.75" x14ac:dyDescent="0.25">
      <c r="B23" s="61" t="s">
        <v>14</v>
      </c>
      <c r="C23" s="62">
        <v>3510710</v>
      </c>
      <c r="D23" s="63">
        <v>0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64">
        <v>82600</v>
      </c>
      <c r="K23" s="64">
        <v>0</v>
      </c>
      <c r="L23" s="64">
        <v>1167716.5799999998</v>
      </c>
      <c r="M23" s="64">
        <v>155586.29999999999</v>
      </c>
      <c r="N23" s="64">
        <v>93456</v>
      </c>
      <c r="O23" s="64">
        <v>9165.7000000000007</v>
      </c>
      <c r="P23" s="64">
        <v>353035.44</v>
      </c>
      <c r="Q23" s="64">
        <f t="shared" si="3"/>
        <v>1861560.0199999998</v>
      </c>
    </row>
    <row r="24" spans="2:21" ht="15.75" x14ac:dyDescent="0.25">
      <c r="B24" s="61" t="s">
        <v>15</v>
      </c>
      <c r="C24" s="62">
        <v>968655</v>
      </c>
      <c r="D24" s="63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85000</v>
      </c>
      <c r="L24" s="64">
        <v>11997.12</v>
      </c>
      <c r="M24" s="64">
        <v>0</v>
      </c>
      <c r="N24" s="64">
        <v>205620.51</v>
      </c>
      <c r="O24" s="64">
        <v>262534.03999999998</v>
      </c>
      <c r="P24" s="64">
        <v>1586570.37</v>
      </c>
      <c r="Q24" s="64">
        <f t="shared" si="3"/>
        <v>2151722.04</v>
      </c>
    </row>
    <row r="25" spans="2:21" ht="15.75" x14ac:dyDescent="0.25">
      <c r="B25" s="61" t="s">
        <v>16</v>
      </c>
      <c r="C25" s="62">
        <v>2047590</v>
      </c>
      <c r="D25" s="63">
        <v>0</v>
      </c>
      <c r="E25" s="64">
        <v>0</v>
      </c>
      <c r="F25" s="64">
        <v>0</v>
      </c>
      <c r="G25" s="64">
        <v>0</v>
      </c>
      <c r="H25" s="64">
        <v>0</v>
      </c>
      <c r="I25" s="64">
        <v>58764</v>
      </c>
      <c r="J25" s="64">
        <v>61478</v>
      </c>
      <c r="K25" s="64">
        <v>65254</v>
      </c>
      <c r="L25" s="64">
        <v>0</v>
      </c>
      <c r="M25" s="64">
        <v>141836</v>
      </c>
      <c r="N25" s="64">
        <v>29983.8</v>
      </c>
      <c r="O25" s="64">
        <v>1236129.2</v>
      </c>
      <c r="P25" s="64">
        <v>146689.74</v>
      </c>
      <c r="Q25" s="64">
        <f t="shared" si="3"/>
        <v>1740134.74</v>
      </c>
    </row>
    <row r="26" spans="2:21" ht="15.75" x14ac:dyDescent="0.25">
      <c r="B26" s="57" t="s">
        <v>17</v>
      </c>
      <c r="C26" s="58">
        <f>+C27+C28+C29+C30+C31+C32+C33+C34+C35</f>
        <v>4787136</v>
      </c>
      <c r="D26" s="59">
        <f>+D27+D28+D29+D30+D31+D32+D33+D34+D35</f>
        <v>0</v>
      </c>
      <c r="E26" s="60">
        <f t="shared" ref="E26:P26" si="5">+E27+E28+E29+E30+E31+E32+E33+E34+E35</f>
        <v>0</v>
      </c>
      <c r="F26" s="60">
        <f t="shared" si="5"/>
        <v>0</v>
      </c>
      <c r="G26" s="60">
        <f t="shared" si="5"/>
        <v>0</v>
      </c>
      <c r="H26" s="60">
        <f t="shared" si="5"/>
        <v>85079.180000000008</v>
      </c>
      <c r="I26" s="60">
        <f t="shared" si="5"/>
        <v>20060</v>
      </c>
      <c r="J26" s="60">
        <f t="shared" si="5"/>
        <v>61641.56</v>
      </c>
      <c r="K26" s="60">
        <f t="shared" si="5"/>
        <v>0</v>
      </c>
      <c r="L26" s="60">
        <f t="shared" si="5"/>
        <v>251587.64999999997</v>
      </c>
      <c r="M26" s="60">
        <f t="shared" si="5"/>
        <v>1491078.55</v>
      </c>
      <c r="N26" s="60">
        <f t="shared" si="5"/>
        <v>260721.16</v>
      </c>
      <c r="O26" s="60">
        <f t="shared" si="5"/>
        <v>32405.729999999996</v>
      </c>
      <c r="P26" s="60">
        <f t="shared" si="5"/>
        <v>1843542.51</v>
      </c>
      <c r="Q26" s="60">
        <f t="shared" si="3"/>
        <v>4046116.34</v>
      </c>
      <c r="R26" s="14"/>
      <c r="S26" s="14"/>
      <c r="T26" s="14"/>
      <c r="U26" s="14"/>
    </row>
    <row r="27" spans="2:21" ht="15.75" x14ac:dyDescent="0.25">
      <c r="B27" s="61" t="s">
        <v>18</v>
      </c>
      <c r="C27" s="62">
        <v>151700</v>
      </c>
      <c r="D27" s="63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26169.58</v>
      </c>
      <c r="K27" s="64">
        <v>0</v>
      </c>
      <c r="L27" s="64">
        <v>10980</v>
      </c>
      <c r="M27" s="64">
        <v>31338.06</v>
      </c>
      <c r="N27" s="64">
        <v>12460</v>
      </c>
      <c r="O27" s="64">
        <v>2226.46</v>
      </c>
      <c r="P27" s="64">
        <v>51737.760000000002</v>
      </c>
      <c r="Q27" s="64">
        <f t="shared" si="3"/>
        <v>134911.86000000002</v>
      </c>
    </row>
    <row r="28" spans="2:21" ht="15.75" x14ac:dyDescent="0.25">
      <c r="B28" s="61" t="s">
        <v>19</v>
      </c>
      <c r="C28" s="62">
        <v>321700</v>
      </c>
      <c r="D28" s="63">
        <v>0</v>
      </c>
      <c r="E28" s="64">
        <v>0</v>
      </c>
      <c r="F28" s="64">
        <v>0</v>
      </c>
      <c r="G28" s="64">
        <v>0</v>
      </c>
      <c r="H28" s="64">
        <v>0</v>
      </c>
      <c r="I28" s="64">
        <v>0</v>
      </c>
      <c r="J28" s="64">
        <v>0</v>
      </c>
      <c r="K28" s="64">
        <v>0</v>
      </c>
      <c r="L28" s="64">
        <v>0</v>
      </c>
      <c r="M28" s="64">
        <v>151960.4</v>
      </c>
      <c r="N28" s="64">
        <v>1170.43</v>
      </c>
      <c r="O28" s="64">
        <v>0</v>
      </c>
      <c r="P28" s="64">
        <v>154745.15</v>
      </c>
      <c r="Q28" s="64">
        <f t="shared" si="3"/>
        <v>307875.98</v>
      </c>
      <c r="R28" s="19"/>
      <c r="S28" s="19"/>
      <c r="T28" s="19"/>
      <c r="U28" s="19"/>
    </row>
    <row r="29" spans="2:21" ht="15.75" x14ac:dyDescent="0.25">
      <c r="B29" s="61" t="s">
        <v>20</v>
      </c>
      <c r="C29" s="62">
        <v>262521.99</v>
      </c>
      <c r="D29" s="63">
        <v>0</v>
      </c>
      <c r="E29" s="64">
        <v>0</v>
      </c>
      <c r="F29" s="64">
        <v>0</v>
      </c>
      <c r="G29" s="64">
        <v>0</v>
      </c>
      <c r="H29" s="64">
        <v>54492.4</v>
      </c>
      <c r="I29" s="64">
        <v>0</v>
      </c>
      <c r="J29" s="64">
        <v>0</v>
      </c>
      <c r="K29" s="64">
        <v>0</v>
      </c>
      <c r="L29" s="64">
        <v>3239.57</v>
      </c>
      <c r="M29" s="64">
        <v>96889.33</v>
      </c>
      <c r="N29" s="64">
        <v>0</v>
      </c>
      <c r="O29" s="64">
        <v>1504.5</v>
      </c>
      <c r="P29" s="64">
        <v>78167</v>
      </c>
      <c r="Q29" s="64">
        <f t="shared" si="3"/>
        <v>234292.8</v>
      </c>
    </row>
    <row r="30" spans="2:21" ht="15.75" x14ac:dyDescent="0.25">
      <c r="B30" s="61" t="s">
        <v>21</v>
      </c>
      <c r="C30" s="62">
        <v>8500</v>
      </c>
      <c r="D30" s="63">
        <v>0</v>
      </c>
      <c r="E30" s="64">
        <v>0</v>
      </c>
      <c r="F30" s="64">
        <v>0</v>
      </c>
      <c r="G30" s="64">
        <v>0</v>
      </c>
      <c r="H30" s="64">
        <v>3876.3</v>
      </c>
      <c r="I30" s="64">
        <v>0</v>
      </c>
      <c r="J30" s="64">
        <v>0</v>
      </c>
      <c r="K30" s="64">
        <v>0</v>
      </c>
      <c r="L30" s="64">
        <v>1699.2</v>
      </c>
      <c r="M30" s="64">
        <v>94.4</v>
      </c>
      <c r="N30" s="64">
        <v>0</v>
      </c>
      <c r="O30" s="64">
        <v>0</v>
      </c>
      <c r="P30" s="64">
        <v>0</v>
      </c>
      <c r="Q30" s="64">
        <f t="shared" si="3"/>
        <v>5669.9</v>
      </c>
    </row>
    <row r="31" spans="2:21" ht="15.75" x14ac:dyDescent="0.25">
      <c r="B31" s="61" t="s">
        <v>22</v>
      </c>
      <c r="C31" s="62">
        <v>33000</v>
      </c>
      <c r="D31" s="63">
        <v>0</v>
      </c>
      <c r="E31" s="64">
        <v>0</v>
      </c>
      <c r="F31" s="64">
        <v>0</v>
      </c>
      <c r="G31" s="64">
        <v>0</v>
      </c>
      <c r="H31" s="64">
        <v>1062</v>
      </c>
      <c r="I31" s="64">
        <v>0</v>
      </c>
      <c r="J31" s="64">
        <v>0</v>
      </c>
      <c r="K31" s="64">
        <v>0</v>
      </c>
      <c r="L31" s="64">
        <v>11221.87</v>
      </c>
      <c r="M31" s="64">
        <v>17582</v>
      </c>
      <c r="N31" s="64">
        <v>0</v>
      </c>
      <c r="O31" s="64">
        <v>1030.1400000000001</v>
      </c>
      <c r="P31" s="64">
        <v>750.01</v>
      </c>
      <c r="Q31" s="64">
        <f t="shared" si="3"/>
        <v>31646.02</v>
      </c>
    </row>
    <row r="32" spans="2:21" ht="15.75" x14ac:dyDescent="0.25">
      <c r="B32" s="61" t="s">
        <v>23</v>
      </c>
      <c r="C32" s="62">
        <v>150962</v>
      </c>
      <c r="D32" s="63">
        <v>0</v>
      </c>
      <c r="E32" s="64">
        <v>0</v>
      </c>
      <c r="F32" s="64">
        <v>0</v>
      </c>
      <c r="G32" s="64">
        <v>0</v>
      </c>
      <c r="H32" s="64">
        <v>0</v>
      </c>
      <c r="I32" s="64">
        <v>20060</v>
      </c>
      <c r="J32" s="64">
        <v>14261.48</v>
      </c>
      <c r="K32" s="64">
        <v>0</v>
      </c>
      <c r="L32" s="64">
        <v>5385.43</v>
      </c>
      <c r="M32" s="64">
        <v>32746.59</v>
      </c>
      <c r="N32" s="64">
        <v>3358.79</v>
      </c>
      <c r="O32" s="64">
        <v>12960.18</v>
      </c>
      <c r="P32" s="64">
        <v>12338.89</v>
      </c>
      <c r="Q32" s="64">
        <f t="shared" si="3"/>
        <v>101111.36</v>
      </c>
    </row>
    <row r="33" spans="2:17" ht="15.75" x14ac:dyDescent="0.25">
      <c r="B33" s="61" t="s">
        <v>24</v>
      </c>
      <c r="C33" s="62">
        <v>2187313.7400000002</v>
      </c>
      <c r="D33" s="63">
        <v>0</v>
      </c>
      <c r="E33" s="64">
        <v>0</v>
      </c>
      <c r="F33" s="64">
        <v>0</v>
      </c>
      <c r="G33" s="64">
        <v>0</v>
      </c>
      <c r="H33" s="64">
        <v>1194.1600000000001</v>
      </c>
      <c r="I33" s="64">
        <v>0</v>
      </c>
      <c r="J33" s="64">
        <v>18880</v>
      </c>
      <c r="K33" s="64">
        <v>0</v>
      </c>
      <c r="L33" s="64">
        <v>15113.83</v>
      </c>
      <c r="M33" s="64">
        <v>893000</v>
      </c>
      <c r="N33" s="64">
        <v>0</v>
      </c>
      <c r="O33" s="64">
        <v>1439.51</v>
      </c>
      <c r="P33" s="64">
        <v>1251033.99</v>
      </c>
      <c r="Q33" s="64">
        <f t="shared" si="3"/>
        <v>2180661.4900000002</v>
      </c>
    </row>
    <row r="34" spans="2:17" ht="15.75" x14ac:dyDescent="0.25">
      <c r="B34" s="61" t="s">
        <v>25</v>
      </c>
      <c r="C34" s="62">
        <v>0</v>
      </c>
      <c r="D34" s="63">
        <v>0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4">
        <v>0</v>
      </c>
      <c r="M34" s="64">
        <v>0</v>
      </c>
      <c r="N34" s="64">
        <v>0</v>
      </c>
      <c r="O34" s="64">
        <v>0</v>
      </c>
      <c r="P34" s="64">
        <v>0</v>
      </c>
      <c r="Q34" s="64">
        <f t="shared" si="3"/>
        <v>0</v>
      </c>
    </row>
    <row r="35" spans="2:17" ht="15.75" x14ac:dyDescent="0.25">
      <c r="B35" s="61" t="s">
        <v>26</v>
      </c>
      <c r="C35" s="62">
        <v>1671438.27</v>
      </c>
      <c r="D35" s="63">
        <v>0</v>
      </c>
      <c r="E35" s="64">
        <v>0</v>
      </c>
      <c r="F35" s="64">
        <v>0</v>
      </c>
      <c r="G35" s="64">
        <v>0</v>
      </c>
      <c r="H35" s="64">
        <v>24454.32</v>
      </c>
      <c r="I35" s="64">
        <v>0</v>
      </c>
      <c r="J35" s="64">
        <v>2330.5</v>
      </c>
      <c r="K35" s="64">
        <v>0</v>
      </c>
      <c r="L35" s="64">
        <v>203947.74999999997</v>
      </c>
      <c r="M35" s="64">
        <v>267467.77</v>
      </c>
      <c r="N35" s="64">
        <v>243731.94</v>
      </c>
      <c r="O35" s="64">
        <v>13244.939999999999</v>
      </c>
      <c r="P35" s="64">
        <v>294769.71000000002</v>
      </c>
      <c r="Q35" s="64">
        <f t="shared" si="3"/>
        <v>1049946.93</v>
      </c>
    </row>
    <row r="36" spans="2:17" ht="15.75" x14ac:dyDescent="0.25">
      <c r="B36" s="57" t="s">
        <v>27</v>
      </c>
      <c r="C36" s="58">
        <f>+C37+C38+C39+C40+C41+C42+C43+C44</f>
        <v>0</v>
      </c>
      <c r="D36" s="59">
        <v>0</v>
      </c>
      <c r="E36" s="64">
        <v>0</v>
      </c>
      <c r="F36" s="64">
        <v>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4">
        <v>0</v>
      </c>
      <c r="M36" s="64">
        <v>0</v>
      </c>
      <c r="N36" s="64">
        <v>0</v>
      </c>
      <c r="O36" s="64">
        <v>0</v>
      </c>
      <c r="P36" s="64">
        <v>0</v>
      </c>
      <c r="Q36" s="64">
        <f t="shared" si="3"/>
        <v>0</v>
      </c>
    </row>
    <row r="37" spans="2:17" ht="15.75" x14ac:dyDescent="0.25">
      <c r="B37" s="61" t="s">
        <v>28</v>
      </c>
      <c r="C37" s="62">
        <v>0</v>
      </c>
      <c r="D37" s="63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4">
        <v>0</v>
      </c>
      <c r="N37" s="64">
        <v>0</v>
      </c>
      <c r="O37" s="64">
        <v>0</v>
      </c>
      <c r="P37" s="64">
        <v>0</v>
      </c>
      <c r="Q37" s="64">
        <f t="shared" si="3"/>
        <v>0</v>
      </c>
    </row>
    <row r="38" spans="2:17" ht="15.75" x14ac:dyDescent="0.25">
      <c r="B38" s="61" t="s">
        <v>29</v>
      </c>
      <c r="C38" s="62">
        <v>0</v>
      </c>
      <c r="D38" s="63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64">
        <v>0</v>
      </c>
      <c r="P38" s="64">
        <v>0</v>
      </c>
      <c r="Q38" s="64">
        <f t="shared" si="3"/>
        <v>0</v>
      </c>
    </row>
    <row r="39" spans="2:17" ht="15.75" x14ac:dyDescent="0.25">
      <c r="B39" s="61" t="s">
        <v>30</v>
      </c>
      <c r="C39" s="62">
        <v>0</v>
      </c>
      <c r="D39" s="63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64">
        <v>0</v>
      </c>
      <c r="P39" s="64">
        <v>0</v>
      </c>
      <c r="Q39" s="64">
        <f t="shared" si="3"/>
        <v>0</v>
      </c>
    </row>
    <row r="40" spans="2:17" ht="15.75" x14ac:dyDescent="0.25">
      <c r="B40" s="61" t="s">
        <v>31</v>
      </c>
      <c r="C40" s="62">
        <v>0</v>
      </c>
      <c r="D40" s="63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4">
        <f t="shared" si="3"/>
        <v>0</v>
      </c>
    </row>
    <row r="41" spans="2:17" ht="15.75" x14ac:dyDescent="0.25">
      <c r="B41" s="61" t="s">
        <v>32</v>
      </c>
      <c r="C41" s="62">
        <v>0</v>
      </c>
      <c r="D41" s="63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  <c r="Q41" s="64">
        <f t="shared" si="3"/>
        <v>0</v>
      </c>
    </row>
    <row r="42" spans="2:17" ht="15.75" x14ac:dyDescent="0.25">
      <c r="B42" s="61" t="s">
        <v>33</v>
      </c>
      <c r="C42" s="62">
        <v>0</v>
      </c>
      <c r="D42" s="63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64">
        <v>0</v>
      </c>
      <c r="P42" s="64">
        <v>0</v>
      </c>
      <c r="Q42" s="64">
        <f t="shared" si="3"/>
        <v>0</v>
      </c>
    </row>
    <row r="43" spans="2:17" ht="15.75" x14ac:dyDescent="0.25">
      <c r="B43" s="61" t="s">
        <v>34</v>
      </c>
      <c r="C43" s="62">
        <v>0</v>
      </c>
      <c r="D43" s="63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64">
        <v>0</v>
      </c>
      <c r="P43" s="64">
        <v>0</v>
      </c>
      <c r="Q43" s="64">
        <f t="shared" si="3"/>
        <v>0</v>
      </c>
    </row>
    <row r="44" spans="2:17" ht="15.75" x14ac:dyDescent="0.25">
      <c r="B44" s="61" t="s">
        <v>35</v>
      </c>
      <c r="C44" s="62">
        <v>0</v>
      </c>
      <c r="D44" s="63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0</v>
      </c>
      <c r="N44" s="64">
        <v>0</v>
      </c>
      <c r="O44" s="64">
        <v>0</v>
      </c>
      <c r="P44" s="64">
        <v>0</v>
      </c>
      <c r="Q44" s="64">
        <f t="shared" si="3"/>
        <v>0</v>
      </c>
    </row>
    <row r="45" spans="2:17" ht="15.75" x14ac:dyDescent="0.25">
      <c r="B45" s="57" t="s">
        <v>36</v>
      </c>
      <c r="C45" s="58">
        <f>+C46+C47+C48+C49+C50+C51</f>
        <v>0</v>
      </c>
      <c r="D45" s="59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  <c r="Q45" s="64">
        <f t="shared" si="3"/>
        <v>0</v>
      </c>
    </row>
    <row r="46" spans="2:17" ht="15.75" x14ac:dyDescent="0.25">
      <c r="B46" s="61" t="s">
        <v>37</v>
      </c>
      <c r="C46" s="62">
        <v>0</v>
      </c>
      <c r="D46" s="63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64">
        <v>0</v>
      </c>
      <c r="N46" s="64">
        <v>0</v>
      </c>
      <c r="O46" s="64">
        <v>0</v>
      </c>
      <c r="P46" s="64">
        <v>0</v>
      </c>
      <c r="Q46" s="64">
        <f t="shared" si="3"/>
        <v>0</v>
      </c>
    </row>
    <row r="47" spans="2:17" ht="15.75" x14ac:dyDescent="0.25">
      <c r="B47" s="61" t="s">
        <v>38</v>
      </c>
      <c r="C47" s="62">
        <v>0</v>
      </c>
      <c r="D47" s="63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64">
        <v>0</v>
      </c>
      <c r="N47" s="64">
        <v>0</v>
      </c>
      <c r="O47" s="64">
        <v>0</v>
      </c>
      <c r="P47" s="64">
        <v>0</v>
      </c>
      <c r="Q47" s="64">
        <f t="shared" si="3"/>
        <v>0</v>
      </c>
    </row>
    <row r="48" spans="2:17" ht="15.75" x14ac:dyDescent="0.25">
      <c r="B48" s="61" t="s">
        <v>39</v>
      </c>
      <c r="C48" s="62">
        <v>0</v>
      </c>
      <c r="D48" s="63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64">
        <f t="shared" si="3"/>
        <v>0</v>
      </c>
    </row>
    <row r="49" spans="2:17" ht="15.75" x14ac:dyDescent="0.25">
      <c r="B49" s="61" t="s">
        <v>40</v>
      </c>
      <c r="C49" s="62">
        <v>0</v>
      </c>
      <c r="D49" s="63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4">
        <v>0</v>
      </c>
      <c r="M49" s="64">
        <v>0</v>
      </c>
      <c r="N49" s="64">
        <v>0</v>
      </c>
      <c r="O49" s="64">
        <v>0</v>
      </c>
      <c r="P49" s="64">
        <v>0</v>
      </c>
      <c r="Q49" s="64">
        <f t="shared" si="3"/>
        <v>0</v>
      </c>
    </row>
    <row r="50" spans="2:17" ht="15.75" x14ac:dyDescent="0.25">
      <c r="B50" s="61" t="s">
        <v>41</v>
      </c>
      <c r="C50" s="62">
        <v>0</v>
      </c>
      <c r="D50" s="63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0</v>
      </c>
      <c r="N50" s="64">
        <v>0</v>
      </c>
      <c r="O50" s="64">
        <v>0</v>
      </c>
      <c r="P50" s="64">
        <v>0</v>
      </c>
      <c r="Q50" s="64">
        <f t="shared" si="3"/>
        <v>0</v>
      </c>
    </row>
    <row r="51" spans="2:17" ht="15.75" x14ac:dyDescent="0.25">
      <c r="B51" s="61" t="s">
        <v>42</v>
      </c>
      <c r="C51" s="62">
        <v>0</v>
      </c>
      <c r="D51" s="63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>
        <v>0</v>
      </c>
      <c r="O51" s="64">
        <v>0</v>
      </c>
      <c r="P51" s="64">
        <v>0</v>
      </c>
      <c r="Q51" s="64">
        <f t="shared" si="3"/>
        <v>0</v>
      </c>
    </row>
    <row r="52" spans="2:17" ht="15.75" x14ac:dyDescent="0.25">
      <c r="B52" s="57" t="s">
        <v>43</v>
      </c>
      <c r="C52" s="58">
        <f>+C53+C54+C55+C56+C57+C58+C59+C60+C61</f>
        <v>48359585.000000015</v>
      </c>
      <c r="D52" s="59">
        <f>+D53+D54+D55+D56+D57+D58+D59+D60+D61</f>
        <v>0</v>
      </c>
      <c r="E52" s="64">
        <f t="shared" ref="E52:P52" si="6">+E53+E54+E55+E56+E57+E58+E59+E60+E61</f>
        <v>0</v>
      </c>
      <c r="F52" s="64">
        <f t="shared" si="6"/>
        <v>0</v>
      </c>
      <c r="G52" s="64">
        <v>0</v>
      </c>
      <c r="H52" s="64">
        <f t="shared" si="6"/>
        <v>0</v>
      </c>
      <c r="I52" s="64">
        <f t="shared" si="6"/>
        <v>0</v>
      </c>
      <c r="J52" s="60">
        <f t="shared" si="6"/>
        <v>27247799.23</v>
      </c>
      <c r="K52" s="60">
        <f t="shared" si="6"/>
        <v>0</v>
      </c>
      <c r="L52" s="60">
        <f t="shared" si="6"/>
        <v>1533904.1400000001</v>
      </c>
      <c r="M52" s="60">
        <f t="shared" si="6"/>
        <v>675203.05999999994</v>
      </c>
      <c r="N52" s="60">
        <f t="shared" si="6"/>
        <v>6461656.1099999994</v>
      </c>
      <c r="O52" s="60">
        <f t="shared" si="6"/>
        <v>0</v>
      </c>
      <c r="P52" s="60">
        <f t="shared" si="6"/>
        <v>11636345.069999998</v>
      </c>
      <c r="Q52" s="60">
        <f t="shared" si="3"/>
        <v>47554907.609999999</v>
      </c>
    </row>
    <row r="53" spans="2:17" ht="15.75" x14ac:dyDescent="0.25">
      <c r="B53" s="61" t="s">
        <v>44</v>
      </c>
      <c r="C53" s="62">
        <v>13689702.000000017</v>
      </c>
      <c r="D53" s="63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4195099.21</v>
      </c>
      <c r="K53" s="64">
        <v>0</v>
      </c>
      <c r="L53" s="64">
        <v>809290.55</v>
      </c>
      <c r="M53" s="64">
        <v>0</v>
      </c>
      <c r="N53" s="64">
        <v>2174263.2000000002</v>
      </c>
      <c r="O53" s="64">
        <v>0</v>
      </c>
      <c r="P53" s="64">
        <v>3187489.6799999997</v>
      </c>
      <c r="Q53" s="64">
        <f t="shared" si="3"/>
        <v>10366142.640000001</v>
      </c>
    </row>
    <row r="54" spans="2:17" ht="15.75" x14ac:dyDescent="0.25">
      <c r="B54" s="61" t="s">
        <v>45</v>
      </c>
      <c r="C54" s="62">
        <v>810367</v>
      </c>
      <c r="D54" s="63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  <c r="J54" s="64">
        <v>26616.82</v>
      </c>
      <c r="K54" s="64">
        <v>0</v>
      </c>
      <c r="L54" s="64">
        <v>0</v>
      </c>
      <c r="M54" s="64">
        <v>261831.96</v>
      </c>
      <c r="N54" s="64">
        <v>278916.01</v>
      </c>
      <c r="O54" s="64">
        <v>0</v>
      </c>
      <c r="P54" s="64">
        <v>113964.55</v>
      </c>
      <c r="Q54" s="64">
        <f t="shared" si="3"/>
        <v>681329.34000000008</v>
      </c>
    </row>
    <row r="55" spans="2:17" ht="15.75" x14ac:dyDescent="0.25">
      <c r="B55" s="61" t="s">
        <v>46</v>
      </c>
      <c r="C55" s="62">
        <v>14500</v>
      </c>
      <c r="D55" s="63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12319.2</v>
      </c>
      <c r="K55" s="64">
        <v>0</v>
      </c>
      <c r="L55" s="64">
        <v>0</v>
      </c>
      <c r="M55" s="64">
        <v>0</v>
      </c>
      <c r="N55" s="64">
        <v>348300.6</v>
      </c>
      <c r="O55" s="64">
        <v>0</v>
      </c>
      <c r="P55" s="64">
        <v>0</v>
      </c>
      <c r="Q55" s="64">
        <f t="shared" si="3"/>
        <v>360619.8</v>
      </c>
    </row>
    <row r="56" spans="2:17" ht="15.75" x14ac:dyDescent="0.25">
      <c r="B56" s="61" t="s">
        <v>47</v>
      </c>
      <c r="C56" s="62">
        <v>28810850</v>
      </c>
      <c r="D56" s="63">
        <v>0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  <c r="J56" s="64">
        <v>22854700</v>
      </c>
      <c r="K56" s="64">
        <v>0</v>
      </c>
      <c r="L56" s="64">
        <v>705949.75</v>
      </c>
      <c r="M56" s="64">
        <v>0</v>
      </c>
      <c r="N56" s="64">
        <v>0</v>
      </c>
      <c r="O56" s="64">
        <v>0</v>
      </c>
      <c r="P56" s="64">
        <v>4460510.8</v>
      </c>
      <c r="Q56" s="64">
        <f t="shared" si="3"/>
        <v>28021160.550000001</v>
      </c>
    </row>
    <row r="57" spans="2:17" ht="15.75" x14ac:dyDescent="0.25">
      <c r="B57" s="61" t="s">
        <v>48</v>
      </c>
      <c r="C57" s="62">
        <v>4160000</v>
      </c>
      <c r="D57" s="63">
        <v>0</v>
      </c>
      <c r="E57" s="64">
        <v>0</v>
      </c>
      <c r="F57" s="64">
        <v>0</v>
      </c>
      <c r="G57" s="64">
        <v>0</v>
      </c>
      <c r="H57" s="64">
        <v>0</v>
      </c>
      <c r="I57" s="64">
        <v>0</v>
      </c>
      <c r="J57" s="64">
        <v>159064</v>
      </c>
      <c r="K57" s="64">
        <v>0</v>
      </c>
      <c r="L57" s="64">
        <v>0</v>
      </c>
      <c r="M57" s="64">
        <v>413371.1</v>
      </c>
      <c r="N57" s="64">
        <v>3591913.3</v>
      </c>
      <c r="O57" s="64">
        <v>0</v>
      </c>
      <c r="P57" s="64">
        <v>3190676.84</v>
      </c>
      <c r="Q57" s="64">
        <f t="shared" si="3"/>
        <v>7355025.2400000002</v>
      </c>
    </row>
    <row r="58" spans="2:17" ht="15.75" x14ac:dyDescent="0.25">
      <c r="B58" s="61" t="s">
        <v>49</v>
      </c>
      <c r="C58" s="62">
        <v>130000</v>
      </c>
      <c r="D58" s="63">
        <v>0</v>
      </c>
      <c r="E58" s="64">
        <v>0</v>
      </c>
      <c r="F58" s="64">
        <v>0</v>
      </c>
      <c r="G58" s="64">
        <v>0</v>
      </c>
      <c r="H58" s="64">
        <v>0</v>
      </c>
      <c r="I58" s="64">
        <v>0</v>
      </c>
      <c r="J58" s="64">
        <v>0</v>
      </c>
      <c r="K58" s="64">
        <v>0</v>
      </c>
      <c r="L58" s="64">
        <v>18663.84</v>
      </c>
      <c r="M58" s="64">
        <v>0</v>
      </c>
      <c r="N58" s="64">
        <v>68263</v>
      </c>
      <c r="O58" s="64">
        <v>0</v>
      </c>
      <c r="P58" s="64">
        <v>4708.2</v>
      </c>
      <c r="Q58" s="64">
        <f t="shared" si="3"/>
        <v>91635.04</v>
      </c>
    </row>
    <row r="59" spans="2:17" ht="15.75" x14ac:dyDescent="0.25">
      <c r="B59" s="61" t="s">
        <v>50</v>
      </c>
      <c r="C59" s="62">
        <v>0</v>
      </c>
      <c r="D59" s="63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>
        <v>0</v>
      </c>
      <c r="O59" s="64">
        <v>0</v>
      </c>
      <c r="P59" s="64">
        <v>0</v>
      </c>
      <c r="Q59" s="64">
        <f t="shared" si="3"/>
        <v>0</v>
      </c>
    </row>
    <row r="60" spans="2:17" ht="15.75" x14ac:dyDescent="0.25">
      <c r="B60" s="61" t="s">
        <v>51</v>
      </c>
      <c r="C60" s="62">
        <v>744166</v>
      </c>
      <c r="D60" s="63">
        <v>0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4">
        <v>0</v>
      </c>
      <c r="M60" s="64">
        <v>0</v>
      </c>
      <c r="N60" s="64">
        <v>0</v>
      </c>
      <c r="O60" s="64">
        <v>0</v>
      </c>
      <c r="P60" s="64">
        <v>678995</v>
      </c>
      <c r="Q60" s="64">
        <f t="shared" si="3"/>
        <v>678995</v>
      </c>
    </row>
    <row r="61" spans="2:17" ht="15.75" x14ac:dyDescent="0.25">
      <c r="B61" s="61" t="s">
        <v>52</v>
      </c>
      <c r="C61" s="62">
        <v>0</v>
      </c>
      <c r="D61" s="63">
        <v>0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4">
        <v>0</v>
      </c>
      <c r="M61" s="64">
        <v>0</v>
      </c>
      <c r="N61" s="64">
        <v>0</v>
      </c>
      <c r="O61" s="64">
        <v>0</v>
      </c>
      <c r="P61" s="64">
        <v>0</v>
      </c>
      <c r="Q61" s="64">
        <f t="shared" si="3"/>
        <v>0</v>
      </c>
    </row>
    <row r="62" spans="2:17" ht="15.75" x14ac:dyDescent="0.25">
      <c r="B62" s="57" t="s">
        <v>53</v>
      </c>
      <c r="C62" s="58">
        <f>+C63+C64+C65+C66</f>
        <v>5777500</v>
      </c>
      <c r="D62" s="59">
        <f>+D63+D64+D65+D66</f>
        <v>0</v>
      </c>
      <c r="E62" s="60">
        <v>0</v>
      </c>
      <c r="F62" s="60">
        <v>0</v>
      </c>
      <c r="G62" s="60">
        <v>0</v>
      </c>
      <c r="H62" s="60">
        <v>0</v>
      </c>
      <c r="I62" s="60">
        <v>0</v>
      </c>
      <c r="J62" s="60">
        <f>+J63</f>
        <v>1088560.51</v>
      </c>
      <c r="K62" s="60">
        <v>0</v>
      </c>
      <c r="L62" s="60">
        <v>0</v>
      </c>
      <c r="M62" s="60">
        <v>0</v>
      </c>
      <c r="N62" s="60">
        <f t="shared" ref="N62:P62" si="7">+N63+N64+N65+N66</f>
        <v>0</v>
      </c>
      <c r="O62" s="60">
        <f t="shared" si="7"/>
        <v>0</v>
      </c>
      <c r="P62" s="60">
        <f t="shared" si="7"/>
        <v>4219720.03</v>
      </c>
      <c r="Q62" s="60">
        <f t="shared" si="3"/>
        <v>5308280.54</v>
      </c>
    </row>
    <row r="63" spans="2:17" ht="15.75" x14ac:dyDescent="0.25">
      <c r="B63" s="61" t="s">
        <v>54</v>
      </c>
      <c r="C63" s="62">
        <v>5777500</v>
      </c>
      <c r="D63" s="63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1088560.51</v>
      </c>
      <c r="K63" s="64">
        <v>0</v>
      </c>
      <c r="L63" s="64">
        <v>0</v>
      </c>
      <c r="M63" s="64">
        <v>0</v>
      </c>
      <c r="N63" s="64">
        <v>0</v>
      </c>
      <c r="O63" s="64">
        <v>0</v>
      </c>
      <c r="P63" s="64">
        <v>4219720.03</v>
      </c>
      <c r="Q63" s="64">
        <f t="shared" si="3"/>
        <v>5308280.54</v>
      </c>
    </row>
    <row r="64" spans="2:17" ht="15.75" x14ac:dyDescent="0.25">
      <c r="B64" s="61" t="s">
        <v>55</v>
      </c>
      <c r="C64" s="63">
        <v>0</v>
      </c>
      <c r="D64" s="63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4">
        <v>0</v>
      </c>
      <c r="M64" s="64">
        <v>0</v>
      </c>
      <c r="N64" s="64">
        <v>0</v>
      </c>
      <c r="O64" s="64">
        <v>0</v>
      </c>
      <c r="P64" s="64">
        <v>0</v>
      </c>
      <c r="Q64" s="64">
        <f t="shared" si="3"/>
        <v>0</v>
      </c>
    </row>
    <row r="65" spans="2:17" ht="15.75" x14ac:dyDescent="0.25">
      <c r="B65" s="61" t="s">
        <v>56</v>
      </c>
      <c r="C65" s="63">
        <v>0</v>
      </c>
      <c r="D65" s="63">
        <v>0</v>
      </c>
      <c r="E65" s="64">
        <v>0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4">
        <v>0</v>
      </c>
      <c r="M65" s="64">
        <v>0</v>
      </c>
      <c r="N65" s="64">
        <v>0</v>
      </c>
      <c r="O65" s="64">
        <v>0</v>
      </c>
      <c r="P65" s="64">
        <v>0</v>
      </c>
      <c r="Q65" s="64">
        <f t="shared" si="3"/>
        <v>0</v>
      </c>
    </row>
    <row r="66" spans="2:17" ht="15.75" x14ac:dyDescent="0.25">
      <c r="B66" s="61" t="s">
        <v>57</v>
      </c>
      <c r="C66" s="63">
        <v>0</v>
      </c>
      <c r="D66" s="63">
        <v>0</v>
      </c>
      <c r="E66" s="64">
        <v>0</v>
      </c>
      <c r="F66" s="64">
        <v>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4">
        <v>0</v>
      </c>
      <c r="M66" s="64">
        <v>0</v>
      </c>
      <c r="N66" s="64">
        <v>0</v>
      </c>
      <c r="O66" s="64">
        <v>0</v>
      </c>
      <c r="P66" s="64">
        <v>0</v>
      </c>
      <c r="Q66" s="64">
        <f t="shared" si="3"/>
        <v>0</v>
      </c>
    </row>
    <row r="67" spans="2:17" ht="15.75" x14ac:dyDescent="0.25">
      <c r="B67" s="57" t="s">
        <v>58</v>
      </c>
      <c r="C67" s="59">
        <f>+C68+C69</f>
        <v>0</v>
      </c>
      <c r="D67" s="59">
        <f>+D68+D69</f>
        <v>0</v>
      </c>
      <c r="E67" s="64">
        <f t="shared" ref="E67:P67" si="8">+E68+E69</f>
        <v>0</v>
      </c>
      <c r="F67" s="64">
        <f t="shared" si="8"/>
        <v>0</v>
      </c>
      <c r="G67" s="64">
        <f t="shared" si="8"/>
        <v>0</v>
      </c>
      <c r="H67" s="64">
        <f t="shared" si="8"/>
        <v>0</v>
      </c>
      <c r="I67" s="64">
        <f t="shared" si="8"/>
        <v>0</v>
      </c>
      <c r="J67" s="64">
        <f t="shared" si="8"/>
        <v>0</v>
      </c>
      <c r="K67" s="64">
        <f t="shared" si="8"/>
        <v>0</v>
      </c>
      <c r="L67" s="64">
        <f t="shared" si="8"/>
        <v>0</v>
      </c>
      <c r="M67" s="64">
        <f t="shared" si="8"/>
        <v>0</v>
      </c>
      <c r="N67" s="64">
        <f t="shared" si="8"/>
        <v>0</v>
      </c>
      <c r="O67" s="64">
        <f t="shared" si="8"/>
        <v>0</v>
      </c>
      <c r="P67" s="64">
        <f t="shared" si="8"/>
        <v>0</v>
      </c>
      <c r="Q67" s="64">
        <f t="shared" si="3"/>
        <v>0</v>
      </c>
    </row>
    <row r="68" spans="2:17" ht="15.75" x14ac:dyDescent="0.25">
      <c r="B68" s="61" t="s">
        <v>59</v>
      </c>
      <c r="C68" s="63">
        <v>0</v>
      </c>
      <c r="D68" s="63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4">
        <v>0</v>
      </c>
      <c r="N68" s="64">
        <v>0</v>
      </c>
      <c r="O68" s="64">
        <v>0</v>
      </c>
      <c r="P68" s="64">
        <v>0</v>
      </c>
      <c r="Q68" s="64">
        <f t="shared" si="3"/>
        <v>0</v>
      </c>
    </row>
    <row r="69" spans="2:17" ht="15.75" x14ac:dyDescent="0.25">
      <c r="B69" s="61" t="s">
        <v>60</v>
      </c>
      <c r="C69" s="63">
        <v>0</v>
      </c>
      <c r="D69" s="63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64">
        <v>0</v>
      </c>
      <c r="O69" s="64">
        <v>0</v>
      </c>
      <c r="P69" s="64">
        <v>0</v>
      </c>
      <c r="Q69" s="64">
        <f t="shared" si="3"/>
        <v>0</v>
      </c>
    </row>
    <row r="70" spans="2:17" ht="15.75" x14ac:dyDescent="0.25">
      <c r="B70" s="57" t="s">
        <v>61</v>
      </c>
      <c r="C70" s="59">
        <f>+C71+C72+C73</f>
        <v>0</v>
      </c>
      <c r="D70" s="59">
        <f>+D71+D72+D73</f>
        <v>0</v>
      </c>
      <c r="E70" s="64">
        <f t="shared" ref="E70:P70" si="9">+E71+E72+E73</f>
        <v>0</v>
      </c>
      <c r="F70" s="64">
        <f t="shared" si="9"/>
        <v>0</v>
      </c>
      <c r="G70" s="64">
        <f t="shared" si="9"/>
        <v>0</v>
      </c>
      <c r="H70" s="64">
        <f t="shared" si="9"/>
        <v>0</v>
      </c>
      <c r="I70" s="64">
        <f t="shared" si="9"/>
        <v>0</v>
      </c>
      <c r="J70" s="64">
        <f t="shared" si="9"/>
        <v>0</v>
      </c>
      <c r="K70" s="64">
        <f t="shared" si="9"/>
        <v>0</v>
      </c>
      <c r="L70" s="64">
        <f t="shared" si="9"/>
        <v>0</v>
      </c>
      <c r="M70" s="64">
        <f t="shared" si="9"/>
        <v>0</v>
      </c>
      <c r="N70" s="64">
        <f t="shared" si="9"/>
        <v>0</v>
      </c>
      <c r="O70" s="64">
        <f t="shared" si="9"/>
        <v>0</v>
      </c>
      <c r="P70" s="64">
        <f t="shared" si="9"/>
        <v>0</v>
      </c>
      <c r="Q70" s="64">
        <f t="shared" si="3"/>
        <v>0</v>
      </c>
    </row>
    <row r="71" spans="2:17" ht="15.75" x14ac:dyDescent="0.25">
      <c r="B71" s="61" t="s">
        <v>62</v>
      </c>
      <c r="C71" s="63">
        <v>0</v>
      </c>
      <c r="D71" s="63">
        <v>0</v>
      </c>
      <c r="E71" s="64">
        <v>0</v>
      </c>
      <c r="F71" s="64">
        <v>0</v>
      </c>
      <c r="G71" s="64">
        <v>0</v>
      </c>
      <c r="H71" s="64">
        <v>0</v>
      </c>
      <c r="I71" s="64">
        <v>0</v>
      </c>
      <c r="J71" s="64">
        <v>0</v>
      </c>
      <c r="K71" s="64">
        <v>0</v>
      </c>
      <c r="L71" s="64">
        <v>0</v>
      </c>
      <c r="M71" s="64">
        <v>0</v>
      </c>
      <c r="N71" s="64">
        <v>0</v>
      </c>
      <c r="O71" s="64">
        <v>0</v>
      </c>
      <c r="P71" s="64">
        <v>0</v>
      </c>
      <c r="Q71" s="64">
        <f t="shared" si="3"/>
        <v>0</v>
      </c>
    </row>
    <row r="72" spans="2:17" ht="15.75" x14ac:dyDescent="0.25">
      <c r="B72" s="61" t="s">
        <v>63</v>
      </c>
      <c r="C72" s="63">
        <v>0</v>
      </c>
      <c r="D72" s="63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64">
        <v>0</v>
      </c>
      <c r="O72" s="64">
        <v>0</v>
      </c>
      <c r="P72" s="64">
        <v>0</v>
      </c>
      <c r="Q72" s="64">
        <f t="shared" si="3"/>
        <v>0</v>
      </c>
    </row>
    <row r="73" spans="2:17" ht="15.75" x14ac:dyDescent="0.25">
      <c r="B73" s="61" t="s">
        <v>64</v>
      </c>
      <c r="C73" s="63">
        <v>0</v>
      </c>
      <c r="D73" s="63">
        <v>0</v>
      </c>
      <c r="E73" s="64">
        <v>0</v>
      </c>
      <c r="F73" s="64">
        <v>0</v>
      </c>
      <c r="G73" s="64">
        <v>0</v>
      </c>
      <c r="H73" s="64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4">
        <v>0</v>
      </c>
      <c r="O73" s="64">
        <v>0</v>
      </c>
      <c r="P73" s="64">
        <v>0</v>
      </c>
      <c r="Q73" s="64">
        <f t="shared" si="3"/>
        <v>0</v>
      </c>
    </row>
    <row r="74" spans="2:17" ht="15.75" x14ac:dyDescent="0.25">
      <c r="B74" s="54" t="s">
        <v>67</v>
      </c>
      <c r="C74" s="56">
        <f>+C75+C78+C81</f>
        <v>0</v>
      </c>
      <c r="D74" s="56">
        <f>+D75+D78+D81</f>
        <v>0</v>
      </c>
      <c r="E74" s="66">
        <f t="shared" ref="E74:P74" si="10">+E75+E78+E81</f>
        <v>0</v>
      </c>
      <c r="F74" s="66">
        <f t="shared" si="10"/>
        <v>0</v>
      </c>
      <c r="G74" s="66">
        <f t="shared" si="10"/>
        <v>0</v>
      </c>
      <c r="H74" s="66">
        <f t="shared" si="10"/>
        <v>0</v>
      </c>
      <c r="I74" s="66">
        <f t="shared" si="10"/>
        <v>0</v>
      </c>
      <c r="J74" s="66">
        <f t="shared" si="10"/>
        <v>0</v>
      </c>
      <c r="K74" s="66">
        <f t="shared" si="10"/>
        <v>0</v>
      </c>
      <c r="L74" s="66">
        <f t="shared" si="10"/>
        <v>0</v>
      </c>
      <c r="M74" s="66">
        <f t="shared" si="10"/>
        <v>0</v>
      </c>
      <c r="N74" s="66">
        <f t="shared" si="10"/>
        <v>0</v>
      </c>
      <c r="O74" s="66">
        <f t="shared" si="10"/>
        <v>0</v>
      </c>
      <c r="P74" s="66">
        <f t="shared" si="10"/>
        <v>0</v>
      </c>
      <c r="Q74" s="66">
        <f t="shared" ref="Q74:Q82" si="11">+E74+F74+G74+H74+I74+J74+K74+L74+M74+N74+O74+P74</f>
        <v>0</v>
      </c>
    </row>
    <row r="75" spans="2:17" ht="15.75" x14ac:dyDescent="0.25">
      <c r="B75" s="57" t="s">
        <v>68</v>
      </c>
      <c r="C75" s="59">
        <f>+C76+C77</f>
        <v>0</v>
      </c>
      <c r="D75" s="59">
        <f>+D76+D77</f>
        <v>0</v>
      </c>
      <c r="E75" s="64">
        <f t="shared" ref="E75:P75" si="12">+E76+E77</f>
        <v>0</v>
      </c>
      <c r="F75" s="64">
        <f t="shared" si="12"/>
        <v>0</v>
      </c>
      <c r="G75" s="64">
        <f t="shared" si="12"/>
        <v>0</v>
      </c>
      <c r="H75" s="64">
        <f t="shared" si="12"/>
        <v>0</v>
      </c>
      <c r="I75" s="64">
        <f t="shared" si="12"/>
        <v>0</v>
      </c>
      <c r="J75" s="64">
        <f t="shared" si="12"/>
        <v>0</v>
      </c>
      <c r="K75" s="64">
        <f t="shared" si="12"/>
        <v>0</v>
      </c>
      <c r="L75" s="64">
        <f t="shared" si="12"/>
        <v>0</v>
      </c>
      <c r="M75" s="64">
        <f t="shared" si="12"/>
        <v>0</v>
      </c>
      <c r="N75" s="64">
        <f t="shared" si="12"/>
        <v>0</v>
      </c>
      <c r="O75" s="64">
        <f t="shared" si="12"/>
        <v>0</v>
      </c>
      <c r="P75" s="64">
        <f t="shared" si="12"/>
        <v>0</v>
      </c>
      <c r="Q75" s="64">
        <f t="shared" si="11"/>
        <v>0</v>
      </c>
    </row>
    <row r="76" spans="2:17" ht="15.75" x14ac:dyDescent="0.25">
      <c r="B76" s="61" t="s">
        <v>69</v>
      </c>
      <c r="C76" s="63">
        <v>0</v>
      </c>
      <c r="D76" s="63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0</v>
      </c>
      <c r="L76" s="64">
        <v>0</v>
      </c>
      <c r="M76" s="64">
        <v>0</v>
      </c>
      <c r="N76" s="64">
        <v>0</v>
      </c>
      <c r="O76" s="64">
        <v>0</v>
      </c>
      <c r="P76" s="64">
        <v>0</v>
      </c>
      <c r="Q76" s="64">
        <f t="shared" si="11"/>
        <v>0</v>
      </c>
    </row>
    <row r="77" spans="2:17" ht="15.75" x14ac:dyDescent="0.25">
      <c r="B77" s="61" t="s">
        <v>70</v>
      </c>
      <c r="C77" s="63">
        <v>0</v>
      </c>
      <c r="D77" s="63">
        <v>0</v>
      </c>
      <c r="E77" s="64">
        <v>0</v>
      </c>
      <c r="F77" s="64">
        <v>0</v>
      </c>
      <c r="G77" s="64">
        <v>0</v>
      </c>
      <c r="H77" s="64">
        <v>0</v>
      </c>
      <c r="I77" s="64">
        <v>0</v>
      </c>
      <c r="J77" s="64">
        <v>0</v>
      </c>
      <c r="K77" s="64">
        <v>0</v>
      </c>
      <c r="L77" s="64">
        <v>0</v>
      </c>
      <c r="M77" s="64">
        <v>0</v>
      </c>
      <c r="N77" s="64">
        <v>0</v>
      </c>
      <c r="O77" s="64">
        <v>0</v>
      </c>
      <c r="P77" s="64">
        <v>0</v>
      </c>
      <c r="Q77" s="64">
        <f t="shared" si="11"/>
        <v>0</v>
      </c>
    </row>
    <row r="78" spans="2:17" ht="15.75" x14ac:dyDescent="0.25">
      <c r="B78" s="57" t="s">
        <v>71</v>
      </c>
      <c r="C78" s="59">
        <f>+C79+C80</f>
        <v>0</v>
      </c>
      <c r="D78" s="59">
        <f>+D79+D80</f>
        <v>0</v>
      </c>
      <c r="E78" s="64">
        <f t="shared" ref="E78:P78" si="13">+E79+E80</f>
        <v>0</v>
      </c>
      <c r="F78" s="64">
        <f t="shared" si="13"/>
        <v>0</v>
      </c>
      <c r="G78" s="64">
        <f t="shared" si="13"/>
        <v>0</v>
      </c>
      <c r="H78" s="64">
        <f t="shared" si="13"/>
        <v>0</v>
      </c>
      <c r="I78" s="64">
        <f t="shared" si="13"/>
        <v>0</v>
      </c>
      <c r="J78" s="64">
        <f t="shared" si="13"/>
        <v>0</v>
      </c>
      <c r="K78" s="64">
        <f t="shared" si="13"/>
        <v>0</v>
      </c>
      <c r="L78" s="64">
        <f t="shared" si="13"/>
        <v>0</v>
      </c>
      <c r="M78" s="64">
        <f t="shared" si="13"/>
        <v>0</v>
      </c>
      <c r="N78" s="64">
        <f t="shared" si="13"/>
        <v>0</v>
      </c>
      <c r="O78" s="64">
        <f t="shared" si="13"/>
        <v>0</v>
      </c>
      <c r="P78" s="64">
        <f t="shared" si="13"/>
        <v>0</v>
      </c>
      <c r="Q78" s="64">
        <f t="shared" si="11"/>
        <v>0</v>
      </c>
    </row>
    <row r="79" spans="2:17" ht="15.75" x14ac:dyDescent="0.25">
      <c r="B79" s="61" t="s">
        <v>72</v>
      </c>
      <c r="C79" s="63">
        <v>0</v>
      </c>
      <c r="D79" s="63">
        <v>0</v>
      </c>
      <c r="E79" s="64">
        <v>0</v>
      </c>
      <c r="F79" s="64">
        <v>0</v>
      </c>
      <c r="G79" s="64">
        <v>0</v>
      </c>
      <c r="H79" s="64">
        <v>0</v>
      </c>
      <c r="I79" s="64">
        <v>0</v>
      </c>
      <c r="J79" s="64">
        <v>0</v>
      </c>
      <c r="K79" s="64">
        <v>0</v>
      </c>
      <c r="L79" s="64">
        <v>0</v>
      </c>
      <c r="M79" s="64">
        <v>0</v>
      </c>
      <c r="N79" s="64">
        <v>0</v>
      </c>
      <c r="O79" s="64">
        <v>0</v>
      </c>
      <c r="P79" s="64">
        <v>0</v>
      </c>
      <c r="Q79" s="64">
        <f t="shared" si="11"/>
        <v>0</v>
      </c>
    </row>
    <row r="80" spans="2:17" ht="15.75" x14ac:dyDescent="0.25">
      <c r="B80" s="61" t="s">
        <v>73</v>
      </c>
      <c r="C80" s="63">
        <v>0</v>
      </c>
      <c r="D80" s="63">
        <v>0</v>
      </c>
      <c r="E80" s="64">
        <v>0</v>
      </c>
      <c r="F80" s="64">
        <v>0</v>
      </c>
      <c r="G80" s="64">
        <v>0</v>
      </c>
      <c r="H80" s="64">
        <v>0</v>
      </c>
      <c r="I80" s="64">
        <v>0</v>
      </c>
      <c r="J80" s="64">
        <v>0</v>
      </c>
      <c r="K80" s="64">
        <v>0</v>
      </c>
      <c r="L80" s="64">
        <v>0</v>
      </c>
      <c r="M80" s="64">
        <v>0</v>
      </c>
      <c r="N80" s="64">
        <v>0</v>
      </c>
      <c r="O80" s="64">
        <v>0</v>
      </c>
      <c r="P80" s="64">
        <v>0</v>
      </c>
      <c r="Q80" s="64">
        <f t="shared" si="11"/>
        <v>0</v>
      </c>
    </row>
    <row r="81" spans="2:17" ht="15.75" x14ac:dyDescent="0.25">
      <c r="B81" s="57" t="s">
        <v>74</v>
      </c>
      <c r="C81" s="59">
        <f>+C82</f>
        <v>0</v>
      </c>
      <c r="D81" s="59">
        <f>+D82</f>
        <v>0</v>
      </c>
      <c r="E81" s="64">
        <f t="shared" ref="E81:P81" si="14">+E82</f>
        <v>0</v>
      </c>
      <c r="F81" s="64">
        <f t="shared" si="14"/>
        <v>0</v>
      </c>
      <c r="G81" s="64">
        <f t="shared" si="14"/>
        <v>0</v>
      </c>
      <c r="H81" s="64">
        <f t="shared" si="14"/>
        <v>0</v>
      </c>
      <c r="I81" s="64">
        <f t="shared" si="14"/>
        <v>0</v>
      </c>
      <c r="J81" s="64">
        <f t="shared" si="14"/>
        <v>0</v>
      </c>
      <c r="K81" s="64">
        <f t="shared" si="14"/>
        <v>0</v>
      </c>
      <c r="L81" s="64">
        <f t="shared" si="14"/>
        <v>0</v>
      </c>
      <c r="M81" s="64">
        <f t="shared" si="14"/>
        <v>0</v>
      </c>
      <c r="N81" s="64">
        <f t="shared" si="14"/>
        <v>0</v>
      </c>
      <c r="O81" s="64">
        <f t="shared" si="14"/>
        <v>0</v>
      </c>
      <c r="P81" s="64">
        <f t="shared" si="14"/>
        <v>0</v>
      </c>
      <c r="Q81" s="64">
        <f t="shared" si="11"/>
        <v>0</v>
      </c>
    </row>
    <row r="82" spans="2:17" ht="15.75" x14ac:dyDescent="0.25">
      <c r="B82" s="61" t="s">
        <v>75</v>
      </c>
      <c r="C82" s="63">
        <v>0</v>
      </c>
      <c r="D82" s="63">
        <v>0</v>
      </c>
      <c r="E82" s="64">
        <v>0</v>
      </c>
      <c r="F82" s="64">
        <v>0</v>
      </c>
      <c r="G82" s="64">
        <v>0</v>
      </c>
      <c r="H82" s="64">
        <v>0</v>
      </c>
      <c r="I82" s="64">
        <v>0</v>
      </c>
      <c r="J82" s="64">
        <v>0</v>
      </c>
      <c r="K82" s="64">
        <v>0</v>
      </c>
      <c r="L82" s="64">
        <v>0</v>
      </c>
      <c r="M82" s="64">
        <v>0</v>
      </c>
      <c r="N82" s="64">
        <v>0</v>
      </c>
      <c r="O82" s="64">
        <v>0</v>
      </c>
      <c r="P82" s="64">
        <v>0</v>
      </c>
      <c r="Q82" s="64">
        <f t="shared" si="11"/>
        <v>0</v>
      </c>
    </row>
    <row r="83" spans="2:17" ht="15.75" x14ac:dyDescent="0.25">
      <c r="B83" s="67" t="s">
        <v>65</v>
      </c>
      <c r="C83" s="68">
        <f>+C74+C9</f>
        <v>163303584</v>
      </c>
      <c r="D83" s="68">
        <f>+D74+D9</f>
        <v>0</v>
      </c>
      <c r="E83" s="68">
        <f t="shared" ref="E83:Q83" si="15">+E74+E9</f>
        <v>0</v>
      </c>
      <c r="F83" s="68">
        <f t="shared" si="15"/>
        <v>10957261.520000001</v>
      </c>
      <c r="G83" s="68">
        <f t="shared" si="15"/>
        <v>6782299.7300000004</v>
      </c>
      <c r="H83" s="68">
        <f t="shared" si="15"/>
        <v>6848367.3399999999</v>
      </c>
      <c r="I83" s="68">
        <f t="shared" si="15"/>
        <v>7119177.9199999999</v>
      </c>
      <c r="J83" s="68">
        <f t="shared" si="15"/>
        <v>35165836.960000001</v>
      </c>
      <c r="K83" s="68">
        <f t="shared" si="15"/>
        <v>7552804.7700000005</v>
      </c>
      <c r="L83" s="68">
        <f t="shared" si="15"/>
        <v>9543922.6600000001</v>
      </c>
      <c r="M83" s="68">
        <f t="shared" si="15"/>
        <v>10126697.42</v>
      </c>
      <c r="N83" s="68">
        <f t="shared" si="15"/>
        <v>15084198.559999999</v>
      </c>
      <c r="O83" s="68">
        <f t="shared" si="15"/>
        <v>14765641.76</v>
      </c>
      <c r="P83" s="68">
        <f t="shared" si="15"/>
        <v>34784809.240000002</v>
      </c>
      <c r="Q83" s="68">
        <f t="shared" si="15"/>
        <v>158731017.88</v>
      </c>
    </row>
    <row r="84" spans="2:17" x14ac:dyDescent="0.25">
      <c r="B84" t="s">
        <v>125</v>
      </c>
    </row>
    <row r="86" spans="2:17" x14ac:dyDescent="0.25"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28"/>
    </row>
    <row r="87" spans="2:17" x14ac:dyDescent="0.25"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26"/>
    </row>
    <row r="88" spans="2:17" ht="15.75" x14ac:dyDescent="0.25">
      <c r="B88" s="109" t="s">
        <v>129</v>
      </c>
      <c r="C88" s="109"/>
      <c r="D88" s="113" t="s">
        <v>97</v>
      </c>
      <c r="E88" s="113"/>
      <c r="F88" s="113"/>
      <c r="M88" s="113" t="s">
        <v>103</v>
      </c>
      <c r="N88" s="113"/>
      <c r="O88" s="113"/>
      <c r="P88" s="113"/>
      <c r="Q88" s="29"/>
    </row>
    <row r="89" spans="2:17" ht="15.75" x14ac:dyDescent="0.25">
      <c r="B89" s="109" t="s">
        <v>128</v>
      </c>
      <c r="C89" s="109"/>
      <c r="D89" s="113" t="s">
        <v>98</v>
      </c>
      <c r="E89" s="113"/>
      <c r="F89" s="113"/>
      <c r="M89" s="113" t="s">
        <v>104</v>
      </c>
      <c r="N89" s="113"/>
      <c r="O89" s="113"/>
      <c r="P89" s="113"/>
      <c r="Q89" s="30"/>
    </row>
    <row r="90" spans="2:17" ht="15.75" x14ac:dyDescent="0.25">
      <c r="B90" s="109" t="s">
        <v>127</v>
      </c>
      <c r="C90" s="109"/>
      <c r="D90" s="113" t="s">
        <v>102</v>
      </c>
      <c r="E90" s="113"/>
      <c r="F90" s="113"/>
      <c r="M90" s="113" t="s">
        <v>99</v>
      </c>
      <c r="N90" s="113"/>
      <c r="O90" s="113"/>
      <c r="P90" s="113"/>
      <c r="Q90" s="19"/>
    </row>
    <row r="91" spans="2:17" x14ac:dyDescent="0.25">
      <c r="D91" s="13"/>
      <c r="E91" s="13"/>
      <c r="F91" s="13"/>
    </row>
  </sheetData>
  <mergeCells count="18">
    <mergeCell ref="B2:Q2"/>
    <mergeCell ref="B3:Q3"/>
    <mergeCell ref="B7:B8"/>
    <mergeCell ref="C7:C8"/>
    <mergeCell ref="D7:D8"/>
    <mergeCell ref="B4:Q4"/>
    <mergeCell ref="B5:Q5"/>
    <mergeCell ref="B88:C88"/>
    <mergeCell ref="B89:C89"/>
    <mergeCell ref="B90:C90"/>
    <mergeCell ref="B6:Q6"/>
    <mergeCell ref="E7:Q7"/>
    <mergeCell ref="D88:F88"/>
    <mergeCell ref="D89:F89"/>
    <mergeCell ref="D90:F90"/>
    <mergeCell ref="M88:P88"/>
    <mergeCell ref="M89:P89"/>
    <mergeCell ref="M90:P90"/>
  </mergeCells>
  <pageMargins left="0.35" right="0.23" top="0" bottom="0.2" header="0.08" footer="0.24"/>
  <pageSetup scale="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R90"/>
  <sheetViews>
    <sheetView showGridLines="0" topLeftCell="D88" zoomScale="70" zoomScaleNormal="70" workbookViewId="0">
      <selection activeCell="C1" sqref="C1:P90"/>
    </sheetView>
  </sheetViews>
  <sheetFormatPr defaultColWidth="11.42578125" defaultRowHeight="18.75" x14ac:dyDescent="0.3"/>
  <cols>
    <col min="1" max="1" width="0.5703125" style="7" customWidth="1"/>
    <col min="2" max="2" width="4.7109375" style="7" customWidth="1"/>
    <col min="3" max="3" width="141.85546875" style="7" customWidth="1"/>
    <col min="4" max="4" width="26.28515625" style="7" customWidth="1"/>
    <col min="5" max="5" width="25" style="7" customWidth="1"/>
    <col min="6" max="8" width="24" style="7" customWidth="1"/>
    <col min="9" max="9" width="24.85546875" style="7" customWidth="1"/>
    <col min="10" max="11" width="24" style="7" customWidth="1"/>
    <col min="12" max="12" width="25.28515625" style="7" customWidth="1"/>
    <col min="13" max="13" width="24.5703125" style="7" customWidth="1"/>
    <col min="14" max="14" width="24.85546875" style="7" customWidth="1"/>
    <col min="15" max="15" width="25" style="7" customWidth="1"/>
    <col min="16" max="16" width="26.42578125" style="7" customWidth="1"/>
    <col min="17" max="17" width="24.140625" style="7" customWidth="1"/>
    <col min="18" max="16384" width="11.42578125" style="7"/>
  </cols>
  <sheetData>
    <row r="2" spans="3:17" ht="31.5" customHeight="1" x14ac:dyDescent="0.3">
      <c r="C2" s="125" t="s">
        <v>93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3:17" ht="33" customHeight="1" x14ac:dyDescent="0.3">
      <c r="C3" s="120" t="s">
        <v>94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3:17" ht="23.25" x14ac:dyDescent="0.3">
      <c r="C4" s="122" t="s">
        <v>95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3:17" ht="28.5" customHeight="1" x14ac:dyDescent="0.3">
      <c r="C5" s="120" t="s">
        <v>96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3:17" ht="22.5" customHeight="1" x14ac:dyDescent="0.3">
      <c r="C6" s="124" t="s">
        <v>76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spans="3:17" ht="23.25" customHeight="1" x14ac:dyDescent="0.3">
      <c r="C7" s="69" t="s">
        <v>66</v>
      </c>
      <c r="D7" s="70" t="s">
        <v>78</v>
      </c>
      <c r="E7" s="70" t="s">
        <v>79</v>
      </c>
      <c r="F7" s="70" t="s">
        <v>80</v>
      </c>
      <c r="G7" s="70" t="s">
        <v>81</v>
      </c>
      <c r="H7" s="71" t="s">
        <v>82</v>
      </c>
      <c r="I7" s="70" t="s">
        <v>83</v>
      </c>
      <c r="J7" s="71" t="s">
        <v>84</v>
      </c>
      <c r="K7" s="70" t="s">
        <v>85</v>
      </c>
      <c r="L7" s="70" t="s">
        <v>86</v>
      </c>
      <c r="M7" s="70" t="s">
        <v>87</v>
      </c>
      <c r="N7" s="70" t="s">
        <v>88</v>
      </c>
      <c r="O7" s="71" t="s">
        <v>89</v>
      </c>
      <c r="P7" s="70" t="s">
        <v>77</v>
      </c>
    </row>
    <row r="8" spans="3:17" ht="24" customHeight="1" x14ac:dyDescent="0.35">
      <c r="C8" s="81" t="s">
        <v>0</v>
      </c>
      <c r="D8" s="74">
        <f>+D9+D15+D25+D35+D44+D51+D62+D66+D69</f>
        <v>0</v>
      </c>
      <c r="E8" s="75">
        <f t="shared" ref="E8:P8" si="0">+E9+E15+E25+E35+E44+E51+E62+E66+E69</f>
        <v>10957261.520000001</v>
      </c>
      <c r="F8" s="75">
        <f t="shared" si="0"/>
        <v>6782299.7300000004</v>
      </c>
      <c r="G8" s="75">
        <f t="shared" si="0"/>
        <v>6848367.3399999999</v>
      </c>
      <c r="H8" s="75">
        <f t="shared" si="0"/>
        <v>7119177.9199999999</v>
      </c>
      <c r="I8" s="75">
        <f t="shared" si="0"/>
        <v>35165836.960000001</v>
      </c>
      <c r="J8" s="75">
        <f>+J9+J15+J25+J35+J44+J51+J62+J66+J69+J73</f>
        <v>7552804.7700000005</v>
      </c>
      <c r="K8" s="75">
        <f t="shared" ref="K8:L8" si="1">+K9+K15+K25+K35+K44+K51+K62+K66+K69+K73</f>
        <v>9543922.6600000001</v>
      </c>
      <c r="L8" s="75">
        <f t="shared" si="1"/>
        <v>10126697.42</v>
      </c>
      <c r="M8" s="75">
        <f>+M9+M15+M25+M35+M44+M51+M61+M66+M69+M73</f>
        <v>15084198.559999999</v>
      </c>
      <c r="N8" s="75">
        <f>+N9+N15+N25+N35+N44+N51+N61+N66+N69+N73</f>
        <v>14765641.76</v>
      </c>
      <c r="O8" s="75">
        <f>+O9+O15+O25+O35+O44+O51+O61+O66+O69+O73</f>
        <v>34784809.240000002</v>
      </c>
      <c r="P8" s="75">
        <f t="shared" si="0"/>
        <v>158731017.88</v>
      </c>
    </row>
    <row r="9" spans="3:17" ht="19.5" customHeight="1" x14ac:dyDescent="0.35">
      <c r="C9" s="82" t="s">
        <v>1</v>
      </c>
      <c r="D9" s="76">
        <f t="shared" ref="D9:N9" si="2">+D10+D11+D12+D13+D14</f>
        <v>0</v>
      </c>
      <c r="E9" s="76">
        <f t="shared" si="2"/>
        <v>10903343.520000001</v>
      </c>
      <c r="F9" s="76">
        <f t="shared" si="2"/>
        <v>6225821.7300000004</v>
      </c>
      <c r="G9" s="76">
        <f t="shared" si="2"/>
        <v>6705160.1600000001</v>
      </c>
      <c r="H9" s="76">
        <f t="shared" si="2"/>
        <v>6626588.4199999999</v>
      </c>
      <c r="I9" s="76">
        <f t="shared" si="2"/>
        <v>6562235.6600000001</v>
      </c>
      <c r="J9" s="76">
        <f t="shared" si="2"/>
        <v>6709124.7700000005</v>
      </c>
      <c r="K9" s="76">
        <f t="shared" si="2"/>
        <v>6495444.1699999999</v>
      </c>
      <c r="L9" s="76">
        <f t="shared" si="2"/>
        <v>7134146.2799999993</v>
      </c>
      <c r="M9" s="76">
        <f t="shared" si="2"/>
        <v>7276429.6100000003</v>
      </c>
      <c r="N9" s="76">
        <f t="shared" si="2"/>
        <v>12555916.75</v>
      </c>
      <c r="O9" s="76">
        <v>14038795.48</v>
      </c>
      <c r="P9" s="76">
        <f t="shared" ref="P9:P72" si="3">+D9+E9+F9+G9+H9+I9+J9+K9+L9+M9+N9+O9</f>
        <v>91233006.549999997</v>
      </c>
    </row>
    <row r="10" spans="3:17" ht="22.5" x14ac:dyDescent="0.35">
      <c r="C10" s="83" t="s">
        <v>2</v>
      </c>
      <c r="D10" s="77">
        <v>0</v>
      </c>
      <c r="E10" s="77">
        <v>9485516.120000001</v>
      </c>
      <c r="F10" s="77">
        <v>5421000</v>
      </c>
      <c r="G10" s="77">
        <v>4936000</v>
      </c>
      <c r="H10" s="77">
        <v>5527000</v>
      </c>
      <c r="I10" s="77">
        <v>5472000</v>
      </c>
      <c r="J10" s="77">
        <v>5633121.8200000003</v>
      </c>
      <c r="K10" s="77">
        <v>5433000</v>
      </c>
      <c r="L10" s="77">
        <v>6009317.0199999996</v>
      </c>
      <c r="M10" s="77">
        <v>6102000</v>
      </c>
      <c r="N10" s="77">
        <v>11353792.99</v>
      </c>
      <c r="O10" s="77">
        <v>6545473.1200000001</v>
      </c>
      <c r="P10" s="77">
        <f t="shared" si="3"/>
        <v>71918221.069999993</v>
      </c>
    </row>
    <row r="11" spans="3:17" ht="22.5" x14ac:dyDescent="0.35">
      <c r="C11" s="83" t="s">
        <v>3</v>
      </c>
      <c r="D11" s="77">
        <v>0</v>
      </c>
      <c r="E11" s="78">
        <v>0</v>
      </c>
      <c r="F11" s="77">
        <v>0</v>
      </c>
      <c r="G11" s="77">
        <v>1037000</v>
      </c>
      <c r="H11" s="77">
        <v>277000</v>
      </c>
      <c r="I11" s="77">
        <v>277000</v>
      </c>
      <c r="J11" s="77">
        <v>256000</v>
      </c>
      <c r="K11" s="77">
        <v>256000</v>
      </c>
      <c r="L11" s="77">
        <v>260500</v>
      </c>
      <c r="M11" s="77">
        <v>271000</v>
      </c>
      <c r="N11" s="77">
        <v>271000</v>
      </c>
      <c r="O11" s="77">
        <v>6557000</v>
      </c>
      <c r="P11" s="77">
        <f t="shared" si="3"/>
        <v>9462500</v>
      </c>
    </row>
    <row r="12" spans="3:17" ht="22.5" x14ac:dyDescent="0.35">
      <c r="C12" s="83" t="s">
        <v>4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f t="shared" si="3"/>
        <v>0</v>
      </c>
      <c r="Q12" s="12"/>
    </row>
    <row r="13" spans="3:17" ht="22.5" x14ac:dyDescent="0.35">
      <c r="C13" s="83" t="s">
        <v>5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f t="shared" si="3"/>
        <v>0</v>
      </c>
    </row>
    <row r="14" spans="3:17" ht="22.5" x14ac:dyDescent="0.35">
      <c r="C14" s="83" t="s">
        <v>6</v>
      </c>
      <c r="D14" s="77">
        <v>0</v>
      </c>
      <c r="E14" s="77">
        <v>1417827.4</v>
      </c>
      <c r="F14" s="77">
        <v>804821.73</v>
      </c>
      <c r="G14" s="77">
        <v>732160.16</v>
      </c>
      <c r="H14" s="77">
        <v>822588.42</v>
      </c>
      <c r="I14" s="77">
        <v>813235.65999999992</v>
      </c>
      <c r="J14" s="77">
        <v>820002.95</v>
      </c>
      <c r="K14" s="77">
        <v>806444.16999999993</v>
      </c>
      <c r="L14" s="77">
        <v>864329.26</v>
      </c>
      <c r="M14" s="77">
        <v>903429.6100000001</v>
      </c>
      <c r="N14" s="77">
        <v>931123.75999999989</v>
      </c>
      <c r="O14" s="77">
        <v>936322.36</v>
      </c>
      <c r="P14" s="77">
        <f t="shared" si="3"/>
        <v>9852285.4800000004</v>
      </c>
    </row>
    <row r="15" spans="3:17" ht="22.5" x14ac:dyDescent="0.35">
      <c r="C15" s="82" t="s">
        <v>7</v>
      </c>
      <c r="D15" s="76">
        <f t="shared" ref="D15:N15" si="4">+D16+D17+D18+D19+D20+D21+D22+D23+D24</f>
        <v>0</v>
      </c>
      <c r="E15" s="76">
        <f t="shared" si="4"/>
        <v>53918</v>
      </c>
      <c r="F15" s="76">
        <f t="shared" si="4"/>
        <v>556478</v>
      </c>
      <c r="G15" s="76">
        <f t="shared" si="4"/>
        <v>58128</v>
      </c>
      <c r="H15" s="76">
        <f t="shared" si="4"/>
        <v>472529.5</v>
      </c>
      <c r="I15" s="76">
        <f t="shared" si="4"/>
        <v>205600</v>
      </c>
      <c r="J15" s="76">
        <f t="shared" si="4"/>
        <v>843680</v>
      </c>
      <c r="K15" s="76">
        <f t="shared" si="4"/>
        <v>1262986.7</v>
      </c>
      <c r="L15" s="76">
        <f t="shared" si="4"/>
        <v>826269.53</v>
      </c>
      <c r="M15" s="76">
        <f t="shared" si="4"/>
        <v>1085391.68</v>
      </c>
      <c r="N15" s="76">
        <f t="shared" si="4"/>
        <v>2177319.2799999998</v>
      </c>
      <c r="O15" s="76">
        <v>3046406.1500000004</v>
      </c>
      <c r="P15" s="76">
        <f t="shared" si="3"/>
        <v>10588706.84</v>
      </c>
    </row>
    <row r="16" spans="3:17" ht="22.5" x14ac:dyDescent="0.35">
      <c r="C16" s="83" t="s">
        <v>8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93818.76</v>
      </c>
      <c r="M16" s="77">
        <v>0</v>
      </c>
      <c r="N16" s="77">
        <v>315565.19</v>
      </c>
      <c r="O16" s="77">
        <v>71163.09</v>
      </c>
      <c r="P16" s="77">
        <f t="shared" si="3"/>
        <v>480547.04000000004</v>
      </c>
    </row>
    <row r="17" spans="3:18" ht="22.5" x14ac:dyDescent="0.35">
      <c r="C17" s="83" t="s">
        <v>9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73729.67</v>
      </c>
      <c r="N17" s="77">
        <v>144432</v>
      </c>
      <c r="O17" s="77">
        <v>287919.38</v>
      </c>
      <c r="P17" s="77">
        <f t="shared" si="3"/>
        <v>506081.05</v>
      </c>
    </row>
    <row r="18" spans="3:18" ht="22.5" x14ac:dyDescent="0.35">
      <c r="C18" s="83" t="s">
        <v>10</v>
      </c>
      <c r="D18" s="77">
        <v>0</v>
      </c>
      <c r="E18" s="77">
        <v>0</v>
      </c>
      <c r="F18" s="77">
        <v>498350</v>
      </c>
      <c r="G18" s="77">
        <v>0</v>
      </c>
      <c r="H18" s="77">
        <v>353822.5</v>
      </c>
      <c r="I18" s="77">
        <v>0</v>
      </c>
      <c r="J18" s="77">
        <v>627405</v>
      </c>
      <c r="K18" s="77">
        <v>0</v>
      </c>
      <c r="L18" s="77">
        <v>186950</v>
      </c>
      <c r="M18" s="77">
        <v>611400</v>
      </c>
      <c r="N18" s="77">
        <v>203917.5</v>
      </c>
      <c r="O18" s="77">
        <v>251950</v>
      </c>
      <c r="P18" s="77">
        <f t="shared" si="3"/>
        <v>2733795</v>
      </c>
    </row>
    <row r="19" spans="3:18" ht="22.5" x14ac:dyDescent="0.35">
      <c r="C19" s="83" t="s">
        <v>11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4676.6499999999996</v>
      </c>
      <c r="O19" s="77">
        <v>2093.8200000000002</v>
      </c>
      <c r="P19" s="77">
        <f t="shared" si="3"/>
        <v>6770.4699999999993</v>
      </c>
    </row>
    <row r="20" spans="3:18" ht="22.5" x14ac:dyDescent="0.35">
      <c r="C20" s="83" t="s">
        <v>12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158637.47</v>
      </c>
      <c r="M20" s="77">
        <v>0</v>
      </c>
      <c r="N20" s="77">
        <v>0</v>
      </c>
      <c r="O20" s="77">
        <v>0</v>
      </c>
      <c r="P20" s="77">
        <f t="shared" si="3"/>
        <v>158637.47</v>
      </c>
    </row>
    <row r="21" spans="3:18" ht="22.5" x14ac:dyDescent="0.35">
      <c r="C21" s="83" t="s">
        <v>13</v>
      </c>
      <c r="D21" s="77">
        <v>0</v>
      </c>
      <c r="E21" s="77">
        <v>53918</v>
      </c>
      <c r="F21" s="77">
        <v>58128</v>
      </c>
      <c r="G21" s="77">
        <v>58128</v>
      </c>
      <c r="H21" s="77">
        <v>59943</v>
      </c>
      <c r="I21" s="77">
        <v>61522</v>
      </c>
      <c r="J21" s="77">
        <v>66021</v>
      </c>
      <c r="K21" s="77">
        <v>83273</v>
      </c>
      <c r="L21" s="77">
        <v>89441</v>
      </c>
      <c r="M21" s="77">
        <v>71201.7</v>
      </c>
      <c r="N21" s="77">
        <v>899</v>
      </c>
      <c r="O21" s="77">
        <v>346984.31</v>
      </c>
      <c r="P21" s="77">
        <f t="shared" si="3"/>
        <v>949459.01</v>
      </c>
    </row>
    <row r="22" spans="3:18" ht="22.5" x14ac:dyDescent="0.35">
      <c r="C22" s="83" t="s">
        <v>14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82600</v>
      </c>
      <c r="J22" s="77">
        <v>0</v>
      </c>
      <c r="K22" s="77">
        <v>1167716.5799999998</v>
      </c>
      <c r="L22" s="77">
        <v>155586.29999999999</v>
      </c>
      <c r="M22" s="77">
        <v>93456</v>
      </c>
      <c r="N22" s="77">
        <v>9165.7000000000007</v>
      </c>
      <c r="O22" s="77">
        <v>353035.44</v>
      </c>
      <c r="P22" s="77">
        <f t="shared" si="3"/>
        <v>1861560.0199999998</v>
      </c>
    </row>
    <row r="23" spans="3:18" ht="22.5" x14ac:dyDescent="0.35">
      <c r="C23" s="83" t="s">
        <v>15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7">
        <v>85000</v>
      </c>
      <c r="K23" s="77">
        <v>11997.12</v>
      </c>
      <c r="L23" s="77">
        <v>0</v>
      </c>
      <c r="M23" s="77">
        <v>205620.51</v>
      </c>
      <c r="N23" s="77">
        <v>262534.03999999998</v>
      </c>
      <c r="O23" s="77">
        <v>1586570.37</v>
      </c>
      <c r="P23" s="77">
        <f t="shared" si="3"/>
        <v>2151722.04</v>
      </c>
    </row>
    <row r="24" spans="3:18" ht="22.5" x14ac:dyDescent="0.35">
      <c r="C24" s="83" t="s">
        <v>16</v>
      </c>
      <c r="D24" s="77">
        <v>0</v>
      </c>
      <c r="E24" s="77">
        <v>0</v>
      </c>
      <c r="F24" s="77">
        <v>0</v>
      </c>
      <c r="G24" s="77">
        <v>0</v>
      </c>
      <c r="H24" s="77">
        <v>58764</v>
      </c>
      <c r="I24" s="77">
        <v>61478</v>
      </c>
      <c r="J24" s="77">
        <v>65254</v>
      </c>
      <c r="K24" s="77">
        <v>0</v>
      </c>
      <c r="L24" s="77">
        <v>141836</v>
      </c>
      <c r="M24" s="77">
        <v>29983.8</v>
      </c>
      <c r="N24" s="77">
        <v>1236129.2</v>
      </c>
      <c r="O24" s="77">
        <v>146689.74</v>
      </c>
      <c r="P24" s="77">
        <f t="shared" si="3"/>
        <v>1740134.74</v>
      </c>
    </row>
    <row r="25" spans="3:18" ht="22.5" x14ac:dyDescent="0.35">
      <c r="C25" s="82" t="s">
        <v>17</v>
      </c>
      <c r="D25" s="76">
        <f t="shared" ref="D25:N25" si="5">+D26+D27+D28+D29+D30+D31+D32+D33+D34</f>
        <v>0</v>
      </c>
      <c r="E25" s="76">
        <f t="shared" si="5"/>
        <v>0</v>
      </c>
      <c r="F25" s="76">
        <f t="shared" si="5"/>
        <v>0</v>
      </c>
      <c r="G25" s="76">
        <f t="shared" si="5"/>
        <v>85079.180000000008</v>
      </c>
      <c r="H25" s="76">
        <f t="shared" si="5"/>
        <v>20060</v>
      </c>
      <c r="I25" s="76">
        <f t="shared" si="5"/>
        <v>61641.56</v>
      </c>
      <c r="J25" s="76">
        <f t="shared" si="5"/>
        <v>0</v>
      </c>
      <c r="K25" s="76">
        <f t="shared" si="5"/>
        <v>251587.64999999997</v>
      </c>
      <c r="L25" s="76">
        <f t="shared" si="5"/>
        <v>1491078.55</v>
      </c>
      <c r="M25" s="76">
        <f t="shared" si="5"/>
        <v>260721.16</v>
      </c>
      <c r="N25" s="76">
        <f t="shared" si="5"/>
        <v>32405.729999999996</v>
      </c>
      <c r="O25" s="76">
        <v>1843542.51</v>
      </c>
      <c r="P25" s="76">
        <f t="shared" si="3"/>
        <v>4046116.34</v>
      </c>
      <c r="Q25" s="21"/>
      <c r="R25" s="21"/>
    </row>
    <row r="26" spans="3:18" ht="22.5" x14ac:dyDescent="0.35">
      <c r="C26" s="83" t="s">
        <v>18</v>
      </c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77">
        <v>26169.58</v>
      </c>
      <c r="J26" s="77">
        <v>0</v>
      </c>
      <c r="K26" s="77">
        <v>10980</v>
      </c>
      <c r="L26" s="77">
        <v>31338.06</v>
      </c>
      <c r="M26" s="77">
        <v>12460</v>
      </c>
      <c r="N26" s="77">
        <v>2226.46</v>
      </c>
      <c r="O26" s="77">
        <v>51737.760000000002</v>
      </c>
      <c r="P26" s="77">
        <f t="shared" si="3"/>
        <v>134911.86000000002</v>
      </c>
    </row>
    <row r="27" spans="3:18" ht="22.5" x14ac:dyDescent="0.35">
      <c r="C27" s="83" t="s">
        <v>19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151960.4</v>
      </c>
      <c r="M27" s="77">
        <v>1170.43</v>
      </c>
      <c r="N27" s="77">
        <v>0</v>
      </c>
      <c r="O27" s="77">
        <v>154745.15</v>
      </c>
      <c r="P27" s="77">
        <f t="shared" si="3"/>
        <v>307875.98</v>
      </c>
    </row>
    <row r="28" spans="3:18" ht="22.5" x14ac:dyDescent="0.35">
      <c r="C28" s="83" t="s">
        <v>20</v>
      </c>
      <c r="D28" s="77">
        <v>0</v>
      </c>
      <c r="E28" s="77">
        <v>0</v>
      </c>
      <c r="F28" s="77">
        <v>0</v>
      </c>
      <c r="G28" s="77">
        <v>54492.4</v>
      </c>
      <c r="H28" s="77">
        <v>0</v>
      </c>
      <c r="I28" s="77">
        <v>0</v>
      </c>
      <c r="J28" s="77">
        <v>0</v>
      </c>
      <c r="K28" s="77">
        <v>3239.57</v>
      </c>
      <c r="L28" s="77">
        <v>96889.33</v>
      </c>
      <c r="M28" s="77">
        <v>0</v>
      </c>
      <c r="N28" s="77">
        <v>1504.5</v>
      </c>
      <c r="O28" s="77">
        <v>78167</v>
      </c>
      <c r="P28" s="77">
        <f t="shared" si="3"/>
        <v>234292.8</v>
      </c>
    </row>
    <row r="29" spans="3:18" ht="22.5" x14ac:dyDescent="0.35">
      <c r="C29" s="83" t="s">
        <v>21</v>
      </c>
      <c r="D29" s="77">
        <v>0</v>
      </c>
      <c r="E29" s="77">
        <v>0</v>
      </c>
      <c r="F29" s="77">
        <v>0</v>
      </c>
      <c r="G29" s="77">
        <v>3876.3</v>
      </c>
      <c r="H29" s="77">
        <v>0</v>
      </c>
      <c r="I29" s="77">
        <v>0</v>
      </c>
      <c r="J29" s="77">
        <v>0</v>
      </c>
      <c r="K29" s="77">
        <v>1699.2</v>
      </c>
      <c r="L29" s="77">
        <v>94.4</v>
      </c>
      <c r="M29" s="77">
        <v>0</v>
      </c>
      <c r="N29" s="77">
        <v>0</v>
      </c>
      <c r="O29" s="77">
        <v>0</v>
      </c>
      <c r="P29" s="77">
        <f t="shared" si="3"/>
        <v>5669.9</v>
      </c>
    </row>
    <row r="30" spans="3:18" ht="22.5" x14ac:dyDescent="0.35">
      <c r="C30" s="83" t="s">
        <v>22</v>
      </c>
      <c r="D30" s="77">
        <v>0</v>
      </c>
      <c r="E30" s="77">
        <v>0</v>
      </c>
      <c r="F30" s="77">
        <v>0</v>
      </c>
      <c r="G30" s="77">
        <v>1062</v>
      </c>
      <c r="H30" s="77">
        <v>0</v>
      </c>
      <c r="I30" s="77">
        <v>0</v>
      </c>
      <c r="J30" s="77">
        <v>0</v>
      </c>
      <c r="K30" s="77">
        <v>11221.87</v>
      </c>
      <c r="L30" s="77">
        <v>17582</v>
      </c>
      <c r="M30" s="77">
        <v>0</v>
      </c>
      <c r="N30" s="77">
        <v>1030.1400000000001</v>
      </c>
      <c r="O30" s="77">
        <v>750.01</v>
      </c>
      <c r="P30" s="77">
        <f t="shared" si="3"/>
        <v>31646.02</v>
      </c>
    </row>
    <row r="31" spans="3:18" ht="22.5" x14ac:dyDescent="0.35">
      <c r="C31" s="83" t="s">
        <v>23</v>
      </c>
      <c r="D31" s="77">
        <v>0</v>
      </c>
      <c r="E31" s="77">
        <v>0</v>
      </c>
      <c r="F31" s="77">
        <v>0</v>
      </c>
      <c r="G31" s="77">
        <v>0</v>
      </c>
      <c r="H31" s="77">
        <v>20060</v>
      </c>
      <c r="I31" s="77">
        <v>14261.48</v>
      </c>
      <c r="J31" s="77">
        <v>0</v>
      </c>
      <c r="K31" s="77">
        <v>5385.43</v>
      </c>
      <c r="L31" s="77">
        <v>32746.59</v>
      </c>
      <c r="M31" s="77">
        <v>3358.79</v>
      </c>
      <c r="N31" s="77">
        <v>12960.18</v>
      </c>
      <c r="O31" s="77">
        <v>12338.89</v>
      </c>
      <c r="P31" s="77">
        <f t="shared" si="3"/>
        <v>101111.36</v>
      </c>
    </row>
    <row r="32" spans="3:18" ht="22.5" x14ac:dyDescent="0.35">
      <c r="C32" s="83" t="s">
        <v>24</v>
      </c>
      <c r="D32" s="77">
        <v>0</v>
      </c>
      <c r="E32" s="77">
        <v>0</v>
      </c>
      <c r="F32" s="77">
        <v>0</v>
      </c>
      <c r="G32" s="77">
        <v>1194.1600000000001</v>
      </c>
      <c r="H32" s="77">
        <v>0</v>
      </c>
      <c r="I32" s="77">
        <v>18880</v>
      </c>
      <c r="J32" s="77">
        <v>0</v>
      </c>
      <c r="K32" s="77">
        <v>15113.83</v>
      </c>
      <c r="L32" s="77">
        <v>893000</v>
      </c>
      <c r="M32" s="77">
        <v>0</v>
      </c>
      <c r="N32" s="77">
        <v>1439.51</v>
      </c>
      <c r="O32" s="77">
        <v>1251033.99</v>
      </c>
      <c r="P32" s="77">
        <f t="shared" si="3"/>
        <v>2180661.4900000002</v>
      </c>
    </row>
    <row r="33" spans="3:16" ht="22.5" x14ac:dyDescent="0.35">
      <c r="C33" s="83" t="s">
        <v>25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f t="shared" si="3"/>
        <v>0</v>
      </c>
    </row>
    <row r="34" spans="3:16" ht="22.5" x14ac:dyDescent="0.35">
      <c r="C34" s="83" t="s">
        <v>26</v>
      </c>
      <c r="D34" s="77">
        <v>0</v>
      </c>
      <c r="E34" s="77">
        <v>0</v>
      </c>
      <c r="F34" s="77">
        <v>0</v>
      </c>
      <c r="G34" s="77">
        <v>24454.32</v>
      </c>
      <c r="H34" s="77">
        <v>0</v>
      </c>
      <c r="I34" s="77">
        <v>2330.5</v>
      </c>
      <c r="J34" s="77">
        <v>0</v>
      </c>
      <c r="K34" s="77">
        <v>203947.74999999997</v>
      </c>
      <c r="L34" s="77">
        <v>267467.77</v>
      </c>
      <c r="M34" s="77">
        <v>243731.94</v>
      </c>
      <c r="N34" s="77">
        <v>13244.939999999999</v>
      </c>
      <c r="O34" s="77">
        <v>294769.71000000002</v>
      </c>
      <c r="P34" s="77">
        <f t="shared" si="3"/>
        <v>1049946.93</v>
      </c>
    </row>
    <row r="35" spans="3:16" ht="22.5" x14ac:dyDescent="0.35">
      <c r="C35" s="82" t="s">
        <v>27</v>
      </c>
      <c r="D35" s="76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f t="shared" si="3"/>
        <v>0</v>
      </c>
    </row>
    <row r="36" spans="3:16" ht="22.5" x14ac:dyDescent="0.35">
      <c r="C36" s="83" t="s">
        <v>28</v>
      </c>
      <c r="D36" s="77">
        <v>0</v>
      </c>
      <c r="E36" s="77">
        <v>0</v>
      </c>
      <c r="F36" s="77">
        <v>0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f t="shared" si="3"/>
        <v>0</v>
      </c>
    </row>
    <row r="37" spans="3:16" ht="22.5" x14ac:dyDescent="0.35">
      <c r="C37" s="83" t="s">
        <v>29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f t="shared" si="3"/>
        <v>0</v>
      </c>
    </row>
    <row r="38" spans="3:16" ht="22.5" x14ac:dyDescent="0.35">
      <c r="C38" s="83" t="s">
        <v>30</v>
      </c>
      <c r="D38" s="77">
        <v>0</v>
      </c>
      <c r="E38" s="77">
        <v>0</v>
      </c>
      <c r="F38" s="77">
        <v>0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f t="shared" si="3"/>
        <v>0</v>
      </c>
    </row>
    <row r="39" spans="3:16" ht="22.5" x14ac:dyDescent="0.35">
      <c r="C39" s="83" t="s">
        <v>31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f t="shared" si="3"/>
        <v>0</v>
      </c>
    </row>
    <row r="40" spans="3:16" ht="22.5" x14ac:dyDescent="0.35">
      <c r="C40" s="83" t="s">
        <v>32</v>
      </c>
      <c r="D40" s="77">
        <v>0</v>
      </c>
      <c r="E40" s="77">
        <v>0</v>
      </c>
      <c r="F40" s="77">
        <v>0</v>
      </c>
      <c r="G40" s="77">
        <v>0</v>
      </c>
      <c r="H40" s="77">
        <v>0</v>
      </c>
      <c r="I40" s="77">
        <v>0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f t="shared" si="3"/>
        <v>0</v>
      </c>
    </row>
    <row r="41" spans="3:16" ht="22.5" x14ac:dyDescent="0.35">
      <c r="C41" s="83" t="s">
        <v>33</v>
      </c>
      <c r="D41" s="77">
        <v>0</v>
      </c>
      <c r="E41" s="77">
        <v>0</v>
      </c>
      <c r="F41" s="77">
        <v>0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f t="shared" si="3"/>
        <v>0</v>
      </c>
    </row>
    <row r="42" spans="3:16" ht="22.5" x14ac:dyDescent="0.35">
      <c r="C42" s="83" t="s">
        <v>34</v>
      </c>
      <c r="D42" s="77">
        <v>0</v>
      </c>
      <c r="E42" s="77">
        <v>0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f t="shared" si="3"/>
        <v>0</v>
      </c>
    </row>
    <row r="43" spans="3:16" ht="22.5" x14ac:dyDescent="0.35">
      <c r="C43" s="83" t="s">
        <v>35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f t="shared" si="3"/>
        <v>0</v>
      </c>
    </row>
    <row r="44" spans="3:16" ht="22.5" x14ac:dyDescent="0.35">
      <c r="C44" s="82" t="s">
        <v>36</v>
      </c>
      <c r="D44" s="77">
        <v>0</v>
      </c>
      <c r="E44" s="77">
        <v>0</v>
      </c>
      <c r="F44" s="77">
        <v>0</v>
      </c>
      <c r="G44" s="77">
        <v>0</v>
      </c>
      <c r="H44" s="77">
        <v>0</v>
      </c>
      <c r="I44" s="77">
        <v>0</v>
      </c>
      <c r="J44" s="77">
        <v>0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f t="shared" si="3"/>
        <v>0</v>
      </c>
    </row>
    <row r="45" spans="3:16" ht="22.5" x14ac:dyDescent="0.35">
      <c r="C45" s="83" t="s">
        <v>37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f t="shared" si="3"/>
        <v>0</v>
      </c>
    </row>
    <row r="46" spans="3:16" ht="22.5" x14ac:dyDescent="0.35">
      <c r="C46" s="83" t="s">
        <v>38</v>
      </c>
      <c r="D46" s="77">
        <v>0</v>
      </c>
      <c r="E46" s="77">
        <v>0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f t="shared" si="3"/>
        <v>0</v>
      </c>
    </row>
    <row r="47" spans="3:16" ht="22.5" x14ac:dyDescent="0.35">
      <c r="C47" s="83" t="s">
        <v>39</v>
      </c>
      <c r="D47" s="77">
        <v>0</v>
      </c>
      <c r="E47" s="77">
        <v>0</v>
      </c>
      <c r="F47" s="77">
        <v>0</v>
      </c>
      <c r="G47" s="77">
        <v>0</v>
      </c>
      <c r="H47" s="77">
        <v>0</v>
      </c>
      <c r="I47" s="77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f t="shared" si="3"/>
        <v>0</v>
      </c>
    </row>
    <row r="48" spans="3:16" ht="22.5" x14ac:dyDescent="0.35">
      <c r="C48" s="83" t="s">
        <v>40</v>
      </c>
      <c r="D48" s="77">
        <v>0</v>
      </c>
      <c r="E48" s="77">
        <v>0</v>
      </c>
      <c r="F48" s="77">
        <v>0</v>
      </c>
      <c r="G48" s="77">
        <v>0</v>
      </c>
      <c r="H48" s="77">
        <v>0</v>
      </c>
      <c r="I48" s="77">
        <v>0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f t="shared" si="3"/>
        <v>0</v>
      </c>
    </row>
    <row r="49" spans="3:16" ht="22.5" x14ac:dyDescent="0.35">
      <c r="C49" s="83" t="s">
        <v>41</v>
      </c>
      <c r="D49" s="77">
        <v>0</v>
      </c>
      <c r="E49" s="77">
        <v>0</v>
      </c>
      <c r="F49" s="77">
        <v>0</v>
      </c>
      <c r="G49" s="77">
        <v>0</v>
      </c>
      <c r="H49" s="77">
        <v>0</v>
      </c>
      <c r="I49" s="77">
        <v>0</v>
      </c>
      <c r="J49" s="77">
        <v>0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f t="shared" si="3"/>
        <v>0</v>
      </c>
    </row>
    <row r="50" spans="3:16" ht="22.5" x14ac:dyDescent="0.35">
      <c r="C50" s="83" t="s">
        <v>42</v>
      </c>
      <c r="D50" s="77">
        <v>0</v>
      </c>
      <c r="E50" s="77">
        <v>0</v>
      </c>
      <c r="F50" s="77">
        <v>0</v>
      </c>
      <c r="G50" s="77">
        <v>0</v>
      </c>
      <c r="H50" s="77">
        <v>0</v>
      </c>
      <c r="I50" s="77">
        <v>0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f t="shared" si="3"/>
        <v>0</v>
      </c>
    </row>
    <row r="51" spans="3:16" ht="22.5" x14ac:dyDescent="0.35">
      <c r="C51" s="82" t="s">
        <v>43</v>
      </c>
      <c r="D51" s="76">
        <f t="shared" ref="D51:N51" si="6">+D52+D53+D54+D55+D56+D57+D58+D59+D60</f>
        <v>0</v>
      </c>
      <c r="E51" s="76">
        <f t="shared" si="6"/>
        <v>0</v>
      </c>
      <c r="F51" s="76">
        <v>0</v>
      </c>
      <c r="G51" s="76">
        <f t="shared" si="6"/>
        <v>0</v>
      </c>
      <c r="H51" s="76">
        <f t="shared" si="6"/>
        <v>0</v>
      </c>
      <c r="I51" s="76">
        <f t="shared" si="6"/>
        <v>27247799.23</v>
      </c>
      <c r="J51" s="76">
        <f t="shared" si="6"/>
        <v>0</v>
      </c>
      <c r="K51" s="76">
        <f t="shared" si="6"/>
        <v>1533904.1400000001</v>
      </c>
      <c r="L51" s="76">
        <f t="shared" si="6"/>
        <v>675203.05999999994</v>
      </c>
      <c r="M51" s="76">
        <f t="shared" si="6"/>
        <v>6461656.1099999994</v>
      </c>
      <c r="N51" s="76">
        <f t="shared" si="6"/>
        <v>0</v>
      </c>
      <c r="O51" s="76">
        <v>11636345.069999998</v>
      </c>
      <c r="P51" s="76">
        <f t="shared" si="3"/>
        <v>47554907.609999999</v>
      </c>
    </row>
    <row r="52" spans="3:16" ht="22.5" x14ac:dyDescent="0.35">
      <c r="C52" s="83" t="s">
        <v>44</v>
      </c>
      <c r="D52" s="77">
        <v>0</v>
      </c>
      <c r="E52" s="77">
        <v>0</v>
      </c>
      <c r="F52" s="77">
        <v>0</v>
      </c>
      <c r="G52" s="77">
        <v>0</v>
      </c>
      <c r="H52" s="77">
        <v>0</v>
      </c>
      <c r="I52" s="77">
        <v>4195099.21</v>
      </c>
      <c r="J52" s="77">
        <v>0</v>
      </c>
      <c r="K52" s="77">
        <v>809290.55</v>
      </c>
      <c r="L52" s="77">
        <v>0</v>
      </c>
      <c r="M52" s="77">
        <v>2174263.2000000002</v>
      </c>
      <c r="N52" s="77">
        <v>0</v>
      </c>
      <c r="O52" s="77">
        <v>3187489.6799999997</v>
      </c>
      <c r="P52" s="77">
        <f t="shared" si="3"/>
        <v>10366142.640000001</v>
      </c>
    </row>
    <row r="53" spans="3:16" ht="22.5" x14ac:dyDescent="0.35">
      <c r="C53" s="83" t="s">
        <v>45</v>
      </c>
      <c r="D53" s="77">
        <v>0</v>
      </c>
      <c r="E53" s="77">
        <v>0</v>
      </c>
      <c r="F53" s="77">
        <v>0</v>
      </c>
      <c r="G53" s="77">
        <v>0</v>
      </c>
      <c r="H53" s="77">
        <v>0</v>
      </c>
      <c r="I53" s="77">
        <v>26616.82</v>
      </c>
      <c r="J53" s="77">
        <v>0</v>
      </c>
      <c r="K53" s="77">
        <v>0</v>
      </c>
      <c r="L53" s="77">
        <v>261831.96</v>
      </c>
      <c r="M53" s="77">
        <v>278916.01</v>
      </c>
      <c r="N53" s="77">
        <v>0</v>
      </c>
      <c r="O53" s="77">
        <v>113964.55</v>
      </c>
      <c r="P53" s="77">
        <f t="shared" si="3"/>
        <v>681329.34000000008</v>
      </c>
    </row>
    <row r="54" spans="3:16" ht="22.5" x14ac:dyDescent="0.35">
      <c r="C54" s="83" t="s">
        <v>46</v>
      </c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77">
        <v>12319.2</v>
      </c>
      <c r="J54" s="77">
        <v>0</v>
      </c>
      <c r="K54" s="77">
        <v>0</v>
      </c>
      <c r="L54" s="77">
        <v>0</v>
      </c>
      <c r="M54" s="77">
        <v>348300.6</v>
      </c>
      <c r="N54" s="77">
        <v>0</v>
      </c>
      <c r="O54" s="77">
        <v>0</v>
      </c>
      <c r="P54" s="77">
        <f t="shared" si="3"/>
        <v>360619.8</v>
      </c>
    </row>
    <row r="55" spans="3:16" ht="22.5" x14ac:dyDescent="0.35">
      <c r="C55" s="83" t="s">
        <v>47</v>
      </c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77">
        <v>22854700</v>
      </c>
      <c r="J55" s="77">
        <v>0</v>
      </c>
      <c r="K55" s="77">
        <v>705949.75</v>
      </c>
      <c r="L55" s="77">
        <v>0</v>
      </c>
      <c r="M55" s="77">
        <v>0</v>
      </c>
      <c r="N55" s="77">
        <v>0</v>
      </c>
      <c r="O55" s="77">
        <v>4460510.8</v>
      </c>
      <c r="P55" s="77">
        <f t="shared" si="3"/>
        <v>28021160.550000001</v>
      </c>
    </row>
    <row r="56" spans="3:16" ht="22.5" x14ac:dyDescent="0.35">
      <c r="C56" s="83" t="s">
        <v>48</v>
      </c>
      <c r="D56" s="77">
        <v>0</v>
      </c>
      <c r="E56" s="77">
        <v>0</v>
      </c>
      <c r="F56" s="77">
        <v>0</v>
      </c>
      <c r="G56" s="77">
        <v>0</v>
      </c>
      <c r="H56" s="77">
        <v>0</v>
      </c>
      <c r="I56" s="77">
        <v>159064</v>
      </c>
      <c r="J56" s="77">
        <v>0</v>
      </c>
      <c r="K56" s="77">
        <v>0</v>
      </c>
      <c r="L56" s="77">
        <v>413371.1</v>
      </c>
      <c r="M56" s="77">
        <v>3591913.3</v>
      </c>
      <c r="N56" s="77">
        <v>0</v>
      </c>
      <c r="O56" s="77">
        <v>3190676.84</v>
      </c>
      <c r="P56" s="77">
        <f t="shared" si="3"/>
        <v>7355025.2400000002</v>
      </c>
    </row>
    <row r="57" spans="3:16" ht="22.5" x14ac:dyDescent="0.35">
      <c r="C57" s="83" t="s">
        <v>49</v>
      </c>
      <c r="D57" s="77">
        <v>0</v>
      </c>
      <c r="E57" s="77">
        <v>0</v>
      </c>
      <c r="F57" s="77">
        <v>0</v>
      </c>
      <c r="G57" s="77">
        <v>0</v>
      </c>
      <c r="H57" s="77">
        <v>0</v>
      </c>
      <c r="I57" s="77">
        <v>0</v>
      </c>
      <c r="J57" s="77">
        <v>0</v>
      </c>
      <c r="K57" s="77">
        <v>18663.84</v>
      </c>
      <c r="L57" s="77">
        <v>0</v>
      </c>
      <c r="M57" s="77">
        <v>68263</v>
      </c>
      <c r="N57" s="77">
        <v>0</v>
      </c>
      <c r="O57" s="77">
        <v>4708.2</v>
      </c>
      <c r="P57" s="77">
        <f t="shared" si="3"/>
        <v>91635.04</v>
      </c>
    </row>
    <row r="58" spans="3:16" ht="22.5" x14ac:dyDescent="0.35">
      <c r="C58" s="83" t="s">
        <v>50</v>
      </c>
      <c r="D58" s="77">
        <v>0</v>
      </c>
      <c r="E58" s="77">
        <v>0</v>
      </c>
      <c r="F58" s="77">
        <v>0</v>
      </c>
      <c r="G58" s="77">
        <v>0</v>
      </c>
      <c r="H58" s="77">
        <v>0</v>
      </c>
      <c r="I58" s="77">
        <v>0</v>
      </c>
      <c r="J58" s="77">
        <v>0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f t="shared" si="3"/>
        <v>0</v>
      </c>
    </row>
    <row r="59" spans="3:16" ht="22.5" x14ac:dyDescent="0.35">
      <c r="C59" s="83" t="s">
        <v>51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678995</v>
      </c>
      <c r="P59" s="77">
        <f t="shared" si="3"/>
        <v>678995</v>
      </c>
    </row>
    <row r="60" spans="3:16" ht="22.5" x14ac:dyDescent="0.35">
      <c r="C60" s="83" t="s">
        <v>52</v>
      </c>
      <c r="D60" s="77">
        <v>0</v>
      </c>
      <c r="E60" s="77">
        <v>0</v>
      </c>
      <c r="F60" s="77">
        <v>0</v>
      </c>
      <c r="G60" s="77">
        <v>0</v>
      </c>
      <c r="H60" s="77">
        <v>0</v>
      </c>
      <c r="I60" s="77">
        <v>0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f t="shared" si="3"/>
        <v>0</v>
      </c>
    </row>
    <row r="61" spans="3:16" ht="22.5" x14ac:dyDescent="0.35">
      <c r="C61" s="82" t="s">
        <v>53</v>
      </c>
      <c r="D61" s="77">
        <f>+D62</f>
        <v>0</v>
      </c>
      <c r="E61" s="77">
        <f t="shared" ref="E61:I61" si="7">+E62</f>
        <v>0</v>
      </c>
      <c r="F61" s="77">
        <f t="shared" si="7"/>
        <v>0</v>
      </c>
      <c r="G61" s="77">
        <f t="shared" si="7"/>
        <v>0</v>
      </c>
      <c r="H61" s="77">
        <f t="shared" si="7"/>
        <v>0</v>
      </c>
      <c r="I61" s="76">
        <f t="shared" si="7"/>
        <v>1088560.51</v>
      </c>
      <c r="J61" s="76">
        <v>0</v>
      </c>
      <c r="K61" s="76">
        <v>0</v>
      </c>
      <c r="L61" s="76">
        <v>0</v>
      </c>
      <c r="M61" s="76">
        <f t="shared" ref="M61:N61" si="8">+M62+M63+M64+M65</f>
        <v>0</v>
      </c>
      <c r="N61" s="76">
        <f t="shared" si="8"/>
        <v>0</v>
      </c>
      <c r="O61" s="76">
        <v>4219720.03</v>
      </c>
      <c r="P61" s="76">
        <f t="shared" si="3"/>
        <v>5308280.54</v>
      </c>
    </row>
    <row r="62" spans="3:16" ht="22.5" x14ac:dyDescent="0.35">
      <c r="C62" s="83" t="s">
        <v>54</v>
      </c>
      <c r="D62" s="77">
        <v>0</v>
      </c>
      <c r="E62" s="77">
        <v>0</v>
      </c>
      <c r="F62" s="77">
        <v>0</v>
      </c>
      <c r="G62" s="77">
        <v>0</v>
      </c>
      <c r="H62" s="77">
        <v>0</v>
      </c>
      <c r="I62" s="77">
        <v>1088560.51</v>
      </c>
      <c r="J62" s="77">
        <v>0</v>
      </c>
      <c r="K62" s="77">
        <v>0</v>
      </c>
      <c r="L62" s="77">
        <v>0</v>
      </c>
      <c r="M62" s="77">
        <v>0</v>
      </c>
      <c r="N62" s="77">
        <v>0</v>
      </c>
      <c r="O62" s="77">
        <v>4219720.03</v>
      </c>
      <c r="P62" s="77">
        <f t="shared" si="3"/>
        <v>5308280.54</v>
      </c>
    </row>
    <row r="63" spans="3:16" ht="22.5" x14ac:dyDescent="0.35">
      <c r="C63" s="83" t="s">
        <v>55</v>
      </c>
      <c r="D63" s="77">
        <v>0</v>
      </c>
      <c r="E63" s="77">
        <v>0</v>
      </c>
      <c r="F63" s="77">
        <v>0</v>
      </c>
      <c r="G63" s="77">
        <v>0</v>
      </c>
      <c r="H63" s="77">
        <v>0</v>
      </c>
      <c r="I63" s="77">
        <v>0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f t="shared" si="3"/>
        <v>0</v>
      </c>
    </row>
    <row r="64" spans="3:16" ht="22.5" x14ac:dyDescent="0.35">
      <c r="C64" s="83" t="s">
        <v>56</v>
      </c>
      <c r="D64" s="77">
        <v>0</v>
      </c>
      <c r="E64" s="77">
        <v>0</v>
      </c>
      <c r="F64" s="77">
        <v>0</v>
      </c>
      <c r="G64" s="77">
        <v>0</v>
      </c>
      <c r="H64" s="77">
        <v>0</v>
      </c>
      <c r="I64" s="77">
        <v>0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f t="shared" si="3"/>
        <v>0</v>
      </c>
    </row>
    <row r="65" spans="3:17" ht="22.5" x14ac:dyDescent="0.35">
      <c r="C65" s="83" t="s">
        <v>57</v>
      </c>
      <c r="D65" s="77">
        <v>0</v>
      </c>
      <c r="E65" s="77">
        <v>0</v>
      </c>
      <c r="F65" s="77">
        <v>0</v>
      </c>
      <c r="G65" s="77">
        <v>0</v>
      </c>
      <c r="H65" s="77">
        <v>0</v>
      </c>
      <c r="I65" s="77">
        <v>0</v>
      </c>
      <c r="J65" s="77">
        <v>0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f t="shared" si="3"/>
        <v>0</v>
      </c>
    </row>
    <row r="66" spans="3:17" ht="22.5" x14ac:dyDescent="0.35">
      <c r="C66" s="82" t="s">
        <v>58</v>
      </c>
      <c r="D66" s="79">
        <f>+D67+D68</f>
        <v>0</v>
      </c>
      <c r="E66" s="77">
        <f t="shared" ref="E66:N66" si="9">+E67+E68</f>
        <v>0</v>
      </c>
      <c r="F66" s="77">
        <f t="shared" si="9"/>
        <v>0</v>
      </c>
      <c r="G66" s="77">
        <f t="shared" si="9"/>
        <v>0</v>
      </c>
      <c r="H66" s="77">
        <f t="shared" si="9"/>
        <v>0</v>
      </c>
      <c r="I66" s="77">
        <f t="shared" si="9"/>
        <v>0</v>
      </c>
      <c r="J66" s="77">
        <f t="shared" si="9"/>
        <v>0</v>
      </c>
      <c r="K66" s="77">
        <f t="shared" si="9"/>
        <v>0</v>
      </c>
      <c r="L66" s="77">
        <f t="shared" si="9"/>
        <v>0</v>
      </c>
      <c r="M66" s="77">
        <f t="shared" si="9"/>
        <v>0</v>
      </c>
      <c r="N66" s="77">
        <f t="shared" si="9"/>
        <v>0</v>
      </c>
      <c r="O66" s="77">
        <v>0</v>
      </c>
      <c r="P66" s="77">
        <f t="shared" si="3"/>
        <v>0</v>
      </c>
    </row>
    <row r="67" spans="3:17" ht="22.5" x14ac:dyDescent="0.35">
      <c r="C67" s="83" t="s">
        <v>59</v>
      </c>
      <c r="D67" s="77">
        <v>0</v>
      </c>
      <c r="E67" s="77">
        <v>0</v>
      </c>
      <c r="F67" s="77">
        <v>0</v>
      </c>
      <c r="G67" s="77">
        <v>0</v>
      </c>
      <c r="H67" s="77">
        <v>0</v>
      </c>
      <c r="I67" s="77">
        <v>0</v>
      </c>
      <c r="J67" s="77">
        <v>0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f t="shared" si="3"/>
        <v>0</v>
      </c>
      <c r="Q67" s="20"/>
    </row>
    <row r="68" spans="3:17" ht="22.5" x14ac:dyDescent="0.35">
      <c r="C68" s="83" t="s">
        <v>60</v>
      </c>
      <c r="D68" s="77">
        <v>0</v>
      </c>
      <c r="E68" s="77">
        <v>0</v>
      </c>
      <c r="F68" s="77">
        <v>0</v>
      </c>
      <c r="G68" s="77">
        <v>0</v>
      </c>
      <c r="H68" s="77">
        <v>0</v>
      </c>
      <c r="I68" s="77">
        <v>0</v>
      </c>
      <c r="J68" s="77">
        <v>0</v>
      </c>
      <c r="K68" s="77">
        <v>0</v>
      </c>
      <c r="L68" s="77">
        <v>0</v>
      </c>
      <c r="M68" s="77">
        <v>0</v>
      </c>
      <c r="N68" s="77">
        <v>0</v>
      </c>
      <c r="O68" s="77">
        <v>0</v>
      </c>
      <c r="P68" s="77">
        <f t="shared" si="3"/>
        <v>0</v>
      </c>
      <c r="Q68" s="20"/>
    </row>
    <row r="69" spans="3:17" ht="22.5" x14ac:dyDescent="0.35">
      <c r="C69" s="82" t="s">
        <v>61</v>
      </c>
      <c r="D69" s="77">
        <v>0</v>
      </c>
      <c r="E69" s="77">
        <v>0</v>
      </c>
      <c r="F69" s="77">
        <v>0</v>
      </c>
      <c r="G69" s="77">
        <v>0</v>
      </c>
      <c r="H69" s="77">
        <v>0</v>
      </c>
      <c r="I69" s="77">
        <v>0</v>
      </c>
      <c r="J69" s="77">
        <f t="shared" ref="J69:N69" si="10">+J70+J71+J72</f>
        <v>0</v>
      </c>
      <c r="K69" s="77">
        <f t="shared" si="10"/>
        <v>0</v>
      </c>
      <c r="L69" s="77">
        <f t="shared" si="10"/>
        <v>0</v>
      </c>
      <c r="M69" s="77">
        <f t="shared" si="10"/>
        <v>0</v>
      </c>
      <c r="N69" s="77">
        <f t="shared" si="10"/>
        <v>0</v>
      </c>
      <c r="O69" s="77">
        <v>0</v>
      </c>
      <c r="P69" s="77">
        <f t="shared" si="3"/>
        <v>0</v>
      </c>
    </row>
    <row r="70" spans="3:17" ht="22.5" x14ac:dyDescent="0.35">
      <c r="C70" s="83" t="s">
        <v>62</v>
      </c>
      <c r="D70" s="77">
        <v>0</v>
      </c>
      <c r="E70" s="77">
        <v>0</v>
      </c>
      <c r="F70" s="77">
        <v>0</v>
      </c>
      <c r="G70" s="77">
        <v>0</v>
      </c>
      <c r="H70" s="77">
        <v>0</v>
      </c>
      <c r="I70" s="77">
        <v>0</v>
      </c>
      <c r="J70" s="77">
        <v>0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f t="shared" si="3"/>
        <v>0</v>
      </c>
    </row>
    <row r="71" spans="3:17" ht="22.5" x14ac:dyDescent="0.35">
      <c r="C71" s="83" t="s">
        <v>63</v>
      </c>
      <c r="D71" s="77">
        <v>0</v>
      </c>
      <c r="E71" s="77">
        <v>0</v>
      </c>
      <c r="F71" s="77">
        <v>0</v>
      </c>
      <c r="G71" s="77">
        <v>0</v>
      </c>
      <c r="H71" s="77">
        <v>0</v>
      </c>
      <c r="I71" s="77">
        <v>0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f t="shared" si="3"/>
        <v>0</v>
      </c>
    </row>
    <row r="72" spans="3:17" ht="22.5" x14ac:dyDescent="0.35">
      <c r="C72" s="83" t="s">
        <v>64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  <c r="I72" s="77">
        <v>0</v>
      </c>
      <c r="J72" s="77">
        <v>0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f t="shared" si="3"/>
        <v>0</v>
      </c>
    </row>
    <row r="73" spans="3:17" ht="22.5" x14ac:dyDescent="0.35">
      <c r="C73" s="81" t="s">
        <v>67</v>
      </c>
      <c r="D73" s="74">
        <f>+D74+D77+D80</f>
        <v>0</v>
      </c>
      <c r="E73" s="75">
        <f t="shared" ref="E73:N73" si="11">+E74+E77+E80</f>
        <v>0</v>
      </c>
      <c r="F73" s="75">
        <f t="shared" si="11"/>
        <v>0</v>
      </c>
      <c r="G73" s="75">
        <f t="shared" si="11"/>
        <v>0</v>
      </c>
      <c r="H73" s="75">
        <f t="shared" si="11"/>
        <v>0</v>
      </c>
      <c r="I73" s="75">
        <f t="shared" si="11"/>
        <v>0</v>
      </c>
      <c r="J73" s="75">
        <f t="shared" si="11"/>
        <v>0</v>
      </c>
      <c r="K73" s="75">
        <f t="shared" si="11"/>
        <v>0</v>
      </c>
      <c r="L73" s="75">
        <f t="shared" si="11"/>
        <v>0</v>
      </c>
      <c r="M73" s="75">
        <f t="shared" si="11"/>
        <v>0</v>
      </c>
      <c r="N73" s="75">
        <f t="shared" si="11"/>
        <v>0</v>
      </c>
      <c r="O73" s="75">
        <v>0</v>
      </c>
      <c r="P73" s="80">
        <f t="shared" ref="P73:P81" si="12">+D73+E73+F73+G73+H73+I73+J73+K73+L73+M73+N73+O73</f>
        <v>0</v>
      </c>
    </row>
    <row r="74" spans="3:17" ht="22.5" x14ac:dyDescent="0.35">
      <c r="C74" s="82" t="s">
        <v>68</v>
      </c>
      <c r="D74" s="77">
        <f>+D75+D76</f>
        <v>0</v>
      </c>
      <c r="E74" s="77">
        <f t="shared" ref="E74:N74" si="13">+E75+E76</f>
        <v>0</v>
      </c>
      <c r="F74" s="77">
        <f t="shared" si="13"/>
        <v>0</v>
      </c>
      <c r="G74" s="77">
        <f t="shared" si="13"/>
        <v>0</v>
      </c>
      <c r="H74" s="77">
        <f t="shared" si="13"/>
        <v>0</v>
      </c>
      <c r="I74" s="77">
        <f t="shared" si="13"/>
        <v>0</v>
      </c>
      <c r="J74" s="77">
        <f t="shared" si="13"/>
        <v>0</v>
      </c>
      <c r="K74" s="77">
        <f t="shared" si="13"/>
        <v>0</v>
      </c>
      <c r="L74" s="77">
        <f t="shared" si="13"/>
        <v>0</v>
      </c>
      <c r="M74" s="77">
        <f t="shared" si="13"/>
        <v>0</v>
      </c>
      <c r="N74" s="77">
        <f t="shared" si="13"/>
        <v>0</v>
      </c>
      <c r="O74" s="77">
        <v>0</v>
      </c>
      <c r="P74" s="77">
        <f t="shared" si="12"/>
        <v>0</v>
      </c>
    </row>
    <row r="75" spans="3:17" ht="22.5" x14ac:dyDescent="0.35">
      <c r="C75" s="83" t="s">
        <v>69</v>
      </c>
      <c r="D75" s="77">
        <v>0</v>
      </c>
      <c r="E75" s="77">
        <v>0</v>
      </c>
      <c r="F75" s="77">
        <v>0</v>
      </c>
      <c r="G75" s="77">
        <v>0</v>
      </c>
      <c r="H75" s="77">
        <v>0</v>
      </c>
      <c r="I75" s="77">
        <v>0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f t="shared" si="12"/>
        <v>0</v>
      </c>
    </row>
    <row r="76" spans="3:17" ht="22.5" x14ac:dyDescent="0.35">
      <c r="C76" s="83" t="s">
        <v>70</v>
      </c>
      <c r="D76" s="77">
        <v>0</v>
      </c>
      <c r="E76" s="77">
        <v>0</v>
      </c>
      <c r="F76" s="77">
        <v>0</v>
      </c>
      <c r="G76" s="77">
        <v>0</v>
      </c>
      <c r="H76" s="77">
        <v>0</v>
      </c>
      <c r="I76" s="77">
        <v>0</v>
      </c>
      <c r="J76" s="77">
        <v>0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f t="shared" si="12"/>
        <v>0</v>
      </c>
    </row>
    <row r="77" spans="3:17" ht="22.5" x14ac:dyDescent="0.35">
      <c r="C77" s="82" t="s">
        <v>71</v>
      </c>
      <c r="D77" s="77">
        <f>+D78+D79</f>
        <v>0</v>
      </c>
      <c r="E77" s="77">
        <f t="shared" ref="E77:N77" si="14">+E78+E79</f>
        <v>0</v>
      </c>
      <c r="F77" s="77">
        <f t="shared" si="14"/>
        <v>0</v>
      </c>
      <c r="G77" s="77">
        <f t="shared" si="14"/>
        <v>0</v>
      </c>
      <c r="H77" s="77">
        <f t="shared" si="14"/>
        <v>0</v>
      </c>
      <c r="I77" s="77">
        <f t="shared" si="14"/>
        <v>0</v>
      </c>
      <c r="J77" s="77">
        <f t="shared" si="14"/>
        <v>0</v>
      </c>
      <c r="K77" s="77">
        <f t="shared" si="14"/>
        <v>0</v>
      </c>
      <c r="L77" s="77">
        <f t="shared" si="14"/>
        <v>0</v>
      </c>
      <c r="M77" s="77">
        <f t="shared" si="14"/>
        <v>0</v>
      </c>
      <c r="N77" s="77">
        <f t="shared" si="14"/>
        <v>0</v>
      </c>
      <c r="O77" s="77">
        <v>0</v>
      </c>
      <c r="P77" s="77">
        <f t="shared" si="12"/>
        <v>0</v>
      </c>
    </row>
    <row r="78" spans="3:17" ht="22.5" x14ac:dyDescent="0.35">
      <c r="C78" s="83" t="s">
        <v>72</v>
      </c>
      <c r="D78" s="77">
        <v>0</v>
      </c>
      <c r="E78" s="77">
        <v>0</v>
      </c>
      <c r="F78" s="77">
        <v>0</v>
      </c>
      <c r="G78" s="77">
        <v>0</v>
      </c>
      <c r="H78" s="77">
        <v>0</v>
      </c>
      <c r="I78" s="77">
        <v>0</v>
      </c>
      <c r="J78" s="77">
        <v>0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f t="shared" si="12"/>
        <v>0</v>
      </c>
    </row>
    <row r="79" spans="3:17" ht="22.5" x14ac:dyDescent="0.35">
      <c r="C79" s="83" t="s">
        <v>73</v>
      </c>
      <c r="D79" s="77">
        <v>0</v>
      </c>
      <c r="E79" s="77">
        <v>0</v>
      </c>
      <c r="F79" s="77">
        <v>0</v>
      </c>
      <c r="G79" s="77">
        <v>0</v>
      </c>
      <c r="H79" s="77">
        <v>0</v>
      </c>
      <c r="I79" s="77">
        <v>0</v>
      </c>
      <c r="J79" s="77">
        <v>0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f t="shared" si="12"/>
        <v>0</v>
      </c>
    </row>
    <row r="80" spans="3:17" ht="22.5" x14ac:dyDescent="0.35">
      <c r="C80" s="82" t="s">
        <v>74</v>
      </c>
      <c r="D80" s="77">
        <f>+D81</f>
        <v>0</v>
      </c>
      <c r="E80" s="77">
        <f t="shared" ref="E80:N80" si="15">+E81</f>
        <v>0</v>
      </c>
      <c r="F80" s="77">
        <f t="shared" si="15"/>
        <v>0</v>
      </c>
      <c r="G80" s="77">
        <f t="shared" si="15"/>
        <v>0</v>
      </c>
      <c r="H80" s="77">
        <f t="shared" si="15"/>
        <v>0</v>
      </c>
      <c r="I80" s="77">
        <f t="shared" si="15"/>
        <v>0</v>
      </c>
      <c r="J80" s="77">
        <f t="shared" si="15"/>
        <v>0</v>
      </c>
      <c r="K80" s="77">
        <f t="shared" si="15"/>
        <v>0</v>
      </c>
      <c r="L80" s="77">
        <f t="shared" si="15"/>
        <v>0</v>
      </c>
      <c r="M80" s="77">
        <f t="shared" si="15"/>
        <v>0</v>
      </c>
      <c r="N80" s="77">
        <f t="shared" si="15"/>
        <v>0</v>
      </c>
      <c r="O80" s="77">
        <v>0</v>
      </c>
      <c r="P80" s="77">
        <f t="shared" si="12"/>
        <v>0</v>
      </c>
    </row>
    <row r="81" spans="3:17" ht="22.5" x14ac:dyDescent="0.35">
      <c r="C81" s="83" t="s">
        <v>75</v>
      </c>
      <c r="D81" s="77">
        <v>0</v>
      </c>
      <c r="E81" s="77">
        <v>0</v>
      </c>
      <c r="F81" s="77">
        <v>0</v>
      </c>
      <c r="G81" s="77">
        <v>0</v>
      </c>
      <c r="H81" s="77">
        <v>0</v>
      </c>
      <c r="I81" s="77">
        <v>0</v>
      </c>
      <c r="J81" s="77">
        <v>0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f t="shared" si="12"/>
        <v>0</v>
      </c>
    </row>
    <row r="82" spans="3:17" ht="26.25" customHeight="1" x14ac:dyDescent="0.35">
      <c r="C82" s="84" t="s">
        <v>65</v>
      </c>
      <c r="D82" s="73">
        <f>+D8+D73</f>
        <v>0</v>
      </c>
      <c r="E82" s="73">
        <f t="shared" ref="E82:P82" si="16">+E8+E73</f>
        <v>10957261.520000001</v>
      </c>
      <c r="F82" s="73">
        <f t="shared" si="16"/>
        <v>6782299.7300000004</v>
      </c>
      <c r="G82" s="73">
        <f t="shared" si="16"/>
        <v>6848367.3399999999</v>
      </c>
      <c r="H82" s="73">
        <f t="shared" si="16"/>
        <v>7119177.9199999999</v>
      </c>
      <c r="I82" s="73">
        <f t="shared" si="16"/>
        <v>35165836.960000001</v>
      </c>
      <c r="J82" s="73">
        <f t="shared" si="16"/>
        <v>7552804.7700000005</v>
      </c>
      <c r="K82" s="73">
        <f t="shared" si="16"/>
        <v>9543922.6600000001</v>
      </c>
      <c r="L82" s="73">
        <f t="shared" si="16"/>
        <v>10126697.42</v>
      </c>
      <c r="M82" s="73">
        <f t="shared" si="16"/>
        <v>15084198.559999999</v>
      </c>
      <c r="N82" s="73">
        <f t="shared" si="16"/>
        <v>14765641.76</v>
      </c>
      <c r="O82" s="73">
        <f t="shared" si="16"/>
        <v>34784809.240000002</v>
      </c>
      <c r="P82" s="73">
        <f t="shared" si="16"/>
        <v>158731017.88</v>
      </c>
    </row>
    <row r="83" spans="3:17" ht="23.25" x14ac:dyDescent="0.35">
      <c r="C83" s="85" t="s">
        <v>120</v>
      </c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</row>
    <row r="87" spans="3:17" ht="21" customHeight="1" x14ac:dyDescent="0.35">
      <c r="C87" s="92" t="s">
        <v>132</v>
      </c>
      <c r="D87" s="119" t="s">
        <v>106</v>
      </c>
      <c r="E87" s="119"/>
      <c r="F87" s="119"/>
      <c r="G87" s="119"/>
      <c r="H87" s="119"/>
      <c r="I87" s="119"/>
      <c r="J87" s="93"/>
      <c r="K87" s="93"/>
      <c r="L87" s="119" t="s">
        <v>110</v>
      </c>
      <c r="M87" s="119"/>
      <c r="N87" s="119"/>
      <c r="O87" s="119"/>
      <c r="P87" s="94"/>
      <c r="Q87" s="27"/>
    </row>
    <row r="88" spans="3:17" ht="21" customHeight="1" x14ac:dyDescent="0.35">
      <c r="C88" s="92" t="s">
        <v>130</v>
      </c>
      <c r="D88" s="119" t="s">
        <v>107</v>
      </c>
      <c r="E88" s="119"/>
      <c r="F88" s="119"/>
      <c r="G88" s="119"/>
      <c r="H88" s="119"/>
      <c r="I88" s="119"/>
      <c r="J88" s="93"/>
      <c r="K88" s="93"/>
      <c r="L88" s="119" t="s">
        <v>111</v>
      </c>
      <c r="M88" s="119"/>
      <c r="N88" s="119"/>
      <c r="O88" s="119"/>
      <c r="P88" s="94"/>
      <c r="Q88" s="27"/>
    </row>
    <row r="89" spans="3:17" ht="21.75" customHeight="1" x14ac:dyDescent="0.35">
      <c r="C89" s="92" t="s">
        <v>131</v>
      </c>
      <c r="D89" s="119" t="s">
        <v>108</v>
      </c>
      <c r="E89" s="119"/>
      <c r="F89" s="119"/>
      <c r="G89" s="119"/>
      <c r="H89" s="119"/>
      <c r="I89" s="119"/>
      <c r="J89" s="93"/>
      <c r="K89" s="93"/>
      <c r="L89" s="119" t="s">
        <v>112</v>
      </c>
      <c r="M89" s="119"/>
      <c r="N89" s="119"/>
      <c r="O89" s="119"/>
      <c r="P89" s="94"/>
      <c r="Q89" s="27"/>
    </row>
    <row r="90" spans="3:17" ht="23.25" x14ac:dyDescent="0.35">
      <c r="C90" s="93"/>
      <c r="D90" s="93"/>
      <c r="E90" s="95"/>
      <c r="F90" s="95"/>
      <c r="G90" s="95"/>
      <c r="H90" s="93"/>
      <c r="I90" s="93"/>
      <c r="J90" s="93"/>
      <c r="K90" s="93"/>
      <c r="L90" s="93"/>
      <c r="M90" s="93"/>
      <c r="N90" s="93"/>
      <c r="O90" s="93"/>
      <c r="P90" s="93"/>
      <c r="Q90" s="25"/>
    </row>
  </sheetData>
  <mergeCells count="11">
    <mergeCell ref="C3:P3"/>
    <mergeCell ref="C4:P4"/>
    <mergeCell ref="C5:P5"/>
    <mergeCell ref="C6:P6"/>
    <mergeCell ref="C2:P2"/>
    <mergeCell ref="L87:O87"/>
    <mergeCell ref="L88:O88"/>
    <mergeCell ref="L89:O89"/>
    <mergeCell ref="D87:I87"/>
    <mergeCell ref="D88:I88"/>
    <mergeCell ref="D89:I89"/>
  </mergeCells>
  <pageMargins left="0.32" right="0.28000000000000003" top="0.19685039370078741" bottom="0.19685039370078741" header="0.19685039370078741" footer="0.82677165354330717"/>
  <pageSetup paperSize="7" scale="2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E5932-7FD2-4703-86EE-1995F0006B33}">
  <dimension ref="A4:K101"/>
  <sheetViews>
    <sheetView showGridLines="0" tabSelected="1" workbookViewId="0">
      <selection activeCell="C24" sqref="C23:C24"/>
    </sheetView>
  </sheetViews>
  <sheetFormatPr defaultColWidth="11.42578125" defaultRowHeight="15" x14ac:dyDescent="0.25"/>
  <cols>
    <col min="1" max="1" width="117.7109375" customWidth="1"/>
    <col min="2" max="2" width="22" customWidth="1"/>
    <col min="3" max="3" width="20" customWidth="1"/>
    <col min="4" max="5" width="19.5703125" customWidth="1"/>
    <col min="6" max="6" width="19.140625" customWidth="1"/>
    <col min="7" max="7" width="19.5703125" customWidth="1"/>
    <col min="8" max="8" width="12.7109375" bestFit="1" customWidth="1"/>
    <col min="9" max="9" width="18.140625" customWidth="1"/>
    <col min="10" max="10" width="14.28515625" customWidth="1"/>
  </cols>
  <sheetData>
    <row r="4" spans="1:9" ht="28.5" customHeight="1" x14ac:dyDescent="0.25">
      <c r="A4" s="98" t="s">
        <v>93</v>
      </c>
      <c r="B4" s="99"/>
      <c r="C4" s="99"/>
      <c r="D4" s="99"/>
      <c r="E4" s="99"/>
      <c r="F4" s="99"/>
      <c r="G4" s="99"/>
    </row>
    <row r="5" spans="1:9" ht="21" customHeight="1" x14ac:dyDescent="0.25">
      <c r="A5" s="114" t="s">
        <v>94</v>
      </c>
      <c r="B5" s="115"/>
      <c r="C5" s="115"/>
      <c r="D5" s="115"/>
      <c r="E5" s="115"/>
      <c r="F5" s="115"/>
      <c r="G5" s="115"/>
    </row>
    <row r="6" spans="1:9" ht="15.75" customHeight="1" x14ac:dyDescent="0.25">
      <c r="A6" s="105" t="s">
        <v>123</v>
      </c>
      <c r="B6" s="106"/>
      <c r="C6" s="106"/>
      <c r="D6" s="106"/>
      <c r="E6" s="106"/>
      <c r="F6" s="106"/>
      <c r="G6" s="106"/>
    </row>
    <row r="7" spans="1:9" ht="21.75" customHeight="1" x14ac:dyDescent="0.25">
      <c r="A7" s="96" t="s">
        <v>96</v>
      </c>
      <c r="B7" s="97"/>
      <c r="C7" s="97"/>
      <c r="D7" s="97"/>
      <c r="E7" s="97"/>
      <c r="F7" s="97"/>
      <c r="G7" s="97"/>
    </row>
    <row r="8" spans="1:9" ht="15.75" customHeight="1" x14ac:dyDescent="0.25">
      <c r="A8" s="101" t="s">
        <v>76</v>
      </c>
      <c r="B8" s="101"/>
      <c r="C8" s="101"/>
      <c r="D8" s="101"/>
      <c r="E8" s="101"/>
      <c r="F8" s="101"/>
      <c r="G8" s="101"/>
    </row>
    <row r="9" spans="1:9" ht="25.5" customHeight="1" x14ac:dyDescent="0.25">
      <c r="A9" s="129" t="s">
        <v>66</v>
      </c>
      <c r="B9" s="127" t="s">
        <v>92</v>
      </c>
      <c r="C9" s="127" t="s">
        <v>91</v>
      </c>
      <c r="D9" s="127" t="s">
        <v>87</v>
      </c>
      <c r="E9" s="127" t="s">
        <v>124</v>
      </c>
      <c r="F9" s="127" t="s">
        <v>89</v>
      </c>
      <c r="G9" s="127" t="s">
        <v>77</v>
      </c>
    </row>
    <row r="10" spans="1:9" ht="15" customHeight="1" x14ac:dyDescent="0.25">
      <c r="A10" s="129"/>
      <c r="B10" s="128"/>
      <c r="C10" s="128"/>
      <c r="D10" s="128" t="s">
        <v>84</v>
      </c>
      <c r="E10" s="128" t="s">
        <v>85</v>
      </c>
      <c r="F10" s="128" t="s">
        <v>86</v>
      </c>
      <c r="G10" s="128" t="s">
        <v>77</v>
      </c>
    </row>
    <row r="11" spans="1:9" ht="18.75" x14ac:dyDescent="0.3">
      <c r="A11" s="8" t="s">
        <v>0</v>
      </c>
      <c r="B11" s="23">
        <f>+B12+B18+B28+B38+B47+B54+B64+B69+B72+B76</f>
        <v>163303584</v>
      </c>
      <c r="C11" s="9">
        <f>+C12+C18+C28+C38+C47+C54+C65+C69+C72+C76</f>
        <v>0</v>
      </c>
      <c r="D11" s="23">
        <f>+D12+D18+D28+D38+D47+D54+D64+D69+D72+D76</f>
        <v>15084198.559999999</v>
      </c>
      <c r="E11" s="23">
        <f>+E12+E18+E28+E38+E47+E54+E64+E69+E72+E76</f>
        <v>14765641.76</v>
      </c>
      <c r="F11" s="23">
        <f>+F12+F18+F28+F38+F47+F54+F64+F69+F72+F76</f>
        <v>37378308.170000002</v>
      </c>
      <c r="G11" s="23">
        <f t="shared" ref="G11:G17" si="0">+D11+E11+F11</f>
        <v>67228148.49000001</v>
      </c>
      <c r="I11" s="19"/>
    </row>
    <row r="12" spans="1:9" ht="18.75" x14ac:dyDescent="0.3">
      <c r="A12" s="10" t="s">
        <v>1</v>
      </c>
      <c r="B12" s="44">
        <f>+B13+B14+B15+B16+B17</f>
        <v>91483445</v>
      </c>
      <c r="C12" s="86">
        <f>+C13+C14+C15+C16+C17</f>
        <v>0</v>
      </c>
      <c r="D12" s="87">
        <f t="shared" ref="D12:F12" si="1">+D13+D14+D15+D16+D17</f>
        <v>7276429.6100000003</v>
      </c>
      <c r="E12" s="87">
        <f t="shared" si="1"/>
        <v>12555916.75</v>
      </c>
      <c r="F12" s="87">
        <f t="shared" si="1"/>
        <v>14038795.48</v>
      </c>
      <c r="G12" s="87">
        <f t="shared" si="0"/>
        <v>33871141.840000004</v>
      </c>
    </row>
    <row r="13" spans="1:9" ht="18.75" x14ac:dyDescent="0.3">
      <c r="A13" s="11" t="s">
        <v>2</v>
      </c>
      <c r="B13" s="22">
        <v>72060000</v>
      </c>
      <c r="C13" s="45">
        <v>0</v>
      </c>
      <c r="D13" s="20">
        <v>6102000</v>
      </c>
      <c r="E13" s="20">
        <v>11353792.99</v>
      </c>
      <c r="F13" s="20">
        <v>6545473.1200000001</v>
      </c>
      <c r="G13" s="20">
        <f t="shared" si="0"/>
        <v>24001266.110000003</v>
      </c>
    </row>
    <row r="14" spans="1:9" ht="18.75" x14ac:dyDescent="0.3">
      <c r="A14" s="11" t="s">
        <v>3</v>
      </c>
      <c r="B14" s="22">
        <v>9557000</v>
      </c>
      <c r="C14" s="45">
        <v>0</v>
      </c>
      <c r="D14" s="20">
        <v>271000</v>
      </c>
      <c r="E14" s="20">
        <v>271000</v>
      </c>
      <c r="F14" s="20">
        <v>6557000</v>
      </c>
      <c r="G14" s="20">
        <f t="shared" si="0"/>
        <v>7099000</v>
      </c>
    </row>
    <row r="15" spans="1:9" ht="18.75" x14ac:dyDescent="0.3">
      <c r="A15" s="11" t="s">
        <v>4</v>
      </c>
      <c r="B15" s="22">
        <v>0</v>
      </c>
      <c r="C15" s="45">
        <v>0</v>
      </c>
      <c r="D15" s="20">
        <v>0</v>
      </c>
      <c r="E15" s="20">
        <v>0</v>
      </c>
      <c r="F15" s="20">
        <v>0</v>
      </c>
      <c r="G15" s="20">
        <f t="shared" si="0"/>
        <v>0</v>
      </c>
      <c r="H15" s="6"/>
    </row>
    <row r="16" spans="1:9" ht="18.75" x14ac:dyDescent="0.3">
      <c r="A16" s="11" t="s">
        <v>5</v>
      </c>
      <c r="B16" s="22">
        <v>0</v>
      </c>
      <c r="C16" s="45">
        <v>0</v>
      </c>
      <c r="D16" s="20">
        <v>0</v>
      </c>
      <c r="E16" s="20">
        <v>0</v>
      </c>
      <c r="F16" s="20">
        <v>0</v>
      </c>
      <c r="G16" s="20">
        <f t="shared" si="0"/>
        <v>0</v>
      </c>
    </row>
    <row r="17" spans="1:11" ht="18.75" x14ac:dyDescent="0.3">
      <c r="A17" s="11" t="s">
        <v>6</v>
      </c>
      <c r="B17" s="22">
        <v>9866445</v>
      </c>
      <c r="C17" s="45">
        <v>0</v>
      </c>
      <c r="D17" s="20">
        <v>903429.6100000001</v>
      </c>
      <c r="E17" s="20">
        <v>931123.75999999989</v>
      </c>
      <c r="F17" s="20">
        <v>936322.36</v>
      </c>
      <c r="G17" s="20">
        <f t="shared" si="0"/>
        <v>2770875.73</v>
      </c>
    </row>
    <row r="18" spans="1:11" ht="18.75" x14ac:dyDescent="0.3">
      <c r="A18" s="10" t="s">
        <v>7</v>
      </c>
      <c r="B18" s="44">
        <f>+B19+B20+B21+B22+B23+B24+B25+B26+B27</f>
        <v>12895918</v>
      </c>
      <c r="C18" s="86">
        <f>+C19+C20+C21+C22+C23+C24+C25+C26+C27</f>
        <v>0</v>
      </c>
      <c r="D18" s="87">
        <f t="shared" ref="D18:F18" si="2">+D19+D20+D21+D22+D23+D24+D25+D26+D27</f>
        <v>1085391.68</v>
      </c>
      <c r="E18" s="87">
        <f t="shared" si="2"/>
        <v>2177319.2799999998</v>
      </c>
      <c r="F18" s="87">
        <f t="shared" si="2"/>
        <v>3051897.86</v>
      </c>
      <c r="G18" s="87">
        <f t="shared" ref="G18:G81" si="3">+D18+E18+F18</f>
        <v>6314608.8200000003</v>
      </c>
    </row>
    <row r="19" spans="1:11" ht="18.75" x14ac:dyDescent="0.3">
      <c r="A19" s="11" t="s">
        <v>8</v>
      </c>
      <c r="B19" s="22">
        <v>1090263</v>
      </c>
      <c r="C19" s="45">
        <v>0</v>
      </c>
      <c r="D19" s="20">
        <v>0</v>
      </c>
      <c r="E19" s="20">
        <v>315565.19</v>
      </c>
      <c r="F19" s="20">
        <v>71163.09</v>
      </c>
      <c r="G19" s="20">
        <f t="shared" si="3"/>
        <v>386728.28</v>
      </c>
    </row>
    <row r="20" spans="1:11" ht="18.75" x14ac:dyDescent="0.3">
      <c r="A20" s="11" t="s">
        <v>9</v>
      </c>
      <c r="B20" s="22">
        <v>591000</v>
      </c>
      <c r="C20" s="45">
        <v>0</v>
      </c>
      <c r="D20" s="20">
        <v>73729.67</v>
      </c>
      <c r="E20" s="20">
        <v>144432</v>
      </c>
      <c r="F20" s="20">
        <v>287919.38</v>
      </c>
      <c r="G20" s="20">
        <f t="shared" si="3"/>
        <v>506081.05</v>
      </c>
      <c r="H20" s="64"/>
    </row>
    <row r="21" spans="1:11" ht="18.75" x14ac:dyDescent="0.3">
      <c r="A21" s="11" t="s">
        <v>10</v>
      </c>
      <c r="B21" s="22">
        <v>2925000</v>
      </c>
      <c r="C21" s="45">
        <v>0</v>
      </c>
      <c r="D21" s="20">
        <v>611400</v>
      </c>
      <c r="E21" s="20">
        <v>203917.5</v>
      </c>
      <c r="F21" s="20">
        <v>251950</v>
      </c>
      <c r="G21" s="20">
        <f t="shared" si="3"/>
        <v>1067267.5</v>
      </c>
      <c r="I21" s="19"/>
    </row>
    <row r="22" spans="1:11" ht="18.75" x14ac:dyDescent="0.3">
      <c r="A22" s="11" t="s">
        <v>11</v>
      </c>
      <c r="B22" s="22">
        <v>63700</v>
      </c>
      <c r="C22" s="45">
        <v>0</v>
      </c>
      <c r="D22" s="20">
        <v>0</v>
      </c>
      <c r="E22" s="20">
        <v>4676.6499999999996</v>
      </c>
      <c r="F22" s="20">
        <v>2493.8199999999997</v>
      </c>
      <c r="G22" s="20">
        <f t="shared" si="3"/>
        <v>7170.4699999999993</v>
      </c>
    </row>
    <row r="23" spans="1:11" ht="18.75" x14ac:dyDescent="0.3">
      <c r="A23" s="11" t="s">
        <v>12</v>
      </c>
      <c r="B23" s="22">
        <v>715000</v>
      </c>
      <c r="C23" s="45">
        <v>0</v>
      </c>
      <c r="D23" s="20">
        <v>0</v>
      </c>
      <c r="E23" s="20">
        <v>0</v>
      </c>
      <c r="F23" s="20">
        <v>0</v>
      </c>
      <c r="G23" s="20">
        <f t="shared" si="3"/>
        <v>0</v>
      </c>
    </row>
    <row r="24" spans="1:11" ht="18.75" x14ac:dyDescent="0.3">
      <c r="A24" s="11" t="s">
        <v>13</v>
      </c>
      <c r="B24" s="22">
        <v>984000</v>
      </c>
      <c r="C24" s="45">
        <v>0</v>
      </c>
      <c r="D24" s="20">
        <v>71201.7</v>
      </c>
      <c r="E24" s="20">
        <v>899</v>
      </c>
      <c r="F24" s="20">
        <v>346984.31</v>
      </c>
      <c r="G24" s="20">
        <f t="shared" si="3"/>
        <v>419085.01</v>
      </c>
    </row>
    <row r="25" spans="1:11" ht="18.75" x14ac:dyDescent="0.3">
      <c r="A25" s="11" t="s">
        <v>14</v>
      </c>
      <c r="B25" s="22">
        <v>3510710</v>
      </c>
      <c r="C25" s="45">
        <v>0</v>
      </c>
      <c r="D25" s="20">
        <v>93456</v>
      </c>
      <c r="E25" s="20">
        <v>9165.7000000000007</v>
      </c>
      <c r="F25" s="20">
        <v>353535.44</v>
      </c>
      <c r="G25" s="20">
        <f t="shared" si="3"/>
        <v>456157.14</v>
      </c>
    </row>
    <row r="26" spans="1:11" ht="18.75" x14ac:dyDescent="0.3">
      <c r="A26" s="11" t="s">
        <v>15</v>
      </c>
      <c r="B26" s="22">
        <v>968655</v>
      </c>
      <c r="C26" s="45">
        <v>0</v>
      </c>
      <c r="D26" s="20">
        <v>205620.51</v>
      </c>
      <c r="E26" s="20">
        <v>262534.03999999998</v>
      </c>
      <c r="F26" s="20">
        <v>1587417.1</v>
      </c>
      <c r="G26" s="20">
        <f t="shared" si="3"/>
        <v>2055571.6500000001</v>
      </c>
    </row>
    <row r="27" spans="1:11" ht="18.75" x14ac:dyDescent="0.3">
      <c r="A27" s="11" t="s">
        <v>16</v>
      </c>
      <c r="B27" s="22">
        <v>2047590</v>
      </c>
      <c r="C27" s="45">
        <v>0</v>
      </c>
      <c r="D27" s="20">
        <v>29983.8</v>
      </c>
      <c r="E27" s="20">
        <v>1236129.2</v>
      </c>
      <c r="F27" s="20">
        <v>150434.72</v>
      </c>
      <c r="G27" s="20">
        <f t="shared" si="3"/>
        <v>1416547.72</v>
      </c>
    </row>
    <row r="28" spans="1:11" ht="18.75" x14ac:dyDescent="0.3">
      <c r="A28" s="10" t="s">
        <v>17</v>
      </c>
      <c r="B28" s="44">
        <f>+B29+B30+B31+B32+B33+B34+B35+B36+B37</f>
        <v>4787136</v>
      </c>
      <c r="C28" s="86">
        <f>+C29+C30+C31+C32+C33+C34+C35+C36+C37</f>
        <v>0</v>
      </c>
      <c r="D28" s="87">
        <f t="shared" ref="D28:F28" si="4">+D29+D30+D31+D32+D33+D34+D35+D36+D37</f>
        <v>260721.16</v>
      </c>
      <c r="E28" s="87">
        <f t="shared" si="4"/>
        <v>32405.729999999996</v>
      </c>
      <c r="F28" s="87">
        <f t="shared" si="4"/>
        <v>1845747.53</v>
      </c>
      <c r="G28" s="87">
        <f t="shared" si="3"/>
        <v>2138874.42</v>
      </c>
      <c r="H28" s="14"/>
      <c r="I28" s="14"/>
      <c r="J28" s="14"/>
      <c r="K28" s="14"/>
    </row>
    <row r="29" spans="1:11" ht="18.75" x14ac:dyDescent="0.3">
      <c r="A29" s="11" t="s">
        <v>18</v>
      </c>
      <c r="B29" s="22">
        <v>151700</v>
      </c>
      <c r="C29" s="45">
        <v>0</v>
      </c>
      <c r="D29" s="20">
        <v>12460</v>
      </c>
      <c r="E29" s="20">
        <v>2226.46</v>
      </c>
      <c r="F29" s="20">
        <v>52059.26</v>
      </c>
      <c r="G29" s="20">
        <f t="shared" si="3"/>
        <v>66745.72</v>
      </c>
    </row>
    <row r="30" spans="1:11" ht="18.75" x14ac:dyDescent="0.3">
      <c r="A30" s="11" t="s">
        <v>19</v>
      </c>
      <c r="B30" s="22">
        <v>321700</v>
      </c>
      <c r="C30" s="45">
        <v>0</v>
      </c>
      <c r="D30" s="20">
        <v>1170.43</v>
      </c>
      <c r="E30" s="20">
        <v>0</v>
      </c>
      <c r="F30" s="20">
        <v>154745.15</v>
      </c>
      <c r="G30" s="20">
        <f t="shared" si="3"/>
        <v>155915.57999999999</v>
      </c>
      <c r="H30" s="19"/>
      <c r="I30" s="19"/>
      <c r="J30" s="19"/>
      <c r="K30" s="19"/>
    </row>
    <row r="31" spans="1:11" ht="18.75" x14ac:dyDescent="0.3">
      <c r="A31" s="11" t="s">
        <v>20</v>
      </c>
      <c r="B31" s="22">
        <v>262521.99</v>
      </c>
      <c r="C31" s="45">
        <v>0</v>
      </c>
      <c r="D31" s="20">
        <v>0</v>
      </c>
      <c r="E31" s="20">
        <v>1504.5</v>
      </c>
      <c r="F31" s="20">
        <v>78317</v>
      </c>
      <c r="G31" s="20">
        <f t="shared" si="3"/>
        <v>79821.5</v>
      </c>
    </row>
    <row r="32" spans="1:11" ht="18.75" x14ac:dyDescent="0.3">
      <c r="A32" s="11" t="s">
        <v>21</v>
      </c>
      <c r="B32" s="22">
        <v>8500</v>
      </c>
      <c r="C32" s="45">
        <v>0</v>
      </c>
      <c r="D32" s="20">
        <v>0</v>
      </c>
      <c r="E32" s="20">
        <v>0</v>
      </c>
      <c r="F32" s="20">
        <v>0</v>
      </c>
      <c r="G32" s="20">
        <f t="shared" si="3"/>
        <v>0</v>
      </c>
    </row>
    <row r="33" spans="1:7" ht="18.75" x14ac:dyDescent="0.3">
      <c r="A33" s="11" t="s">
        <v>22</v>
      </c>
      <c r="B33" s="22">
        <v>33000</v>
      </c>
      <c r="C33" s="45">
        <v>0</v>
      </c>
      <c r="D33" s="20">
        <v>0</v>
      </c>
      <c r="E33" s="20">
        <v>1030.1400000000001</v>
      </c>
      <c r="F33" s="20">
        <v>1891.1299999999999</v>
      </c>
      <c r="G33" s="20">
        <f t="shared" si="3"/>
        <v>2921.27</v>
      </c>
    </row>
    <row r="34" spans="1:7" ht="18.75" x14ac:dyDescent="0.3">
      <c r="A34" s="11" t="s">
        <v>23</v>
      </c>
      <c r="B34" s="22">
        <v>150962</v>
      </c>
      <c r="C34" s="45">
        <v>0</v>
      </c>
      <c r="D34" s="20">
        <v>3358.79</v>
      </c>
      <c r="E34" s="20">
        <v>12960.18</v>
      </c>
      <c r="F34" s="20">
        <v>12338.89</v>
      </c>
      <c r="G34" s="20">
        <f t="shared" si="3"/>
        <v>28657.86</v>
      </c>
    </row>
    <row r="35" spans="1:7" ht="18.75" x14ac:dyDescent="0.3">
      <c r="A35" s="11" t="s">
        <v>24</v>
      </c>
      <c r="B35" s="22">
        <v>2187313.7400000002</v>
      </c>
      <c r="C35" s="45">
        <v>0</v>
      </c>
      <c r="D35" s="20">
        <v>0</v>
      </c>
      <c r="E35" s="20">
        <v>1439.51</v>
      </c>
      <c r="F35" s="20">
        <v>1251033.99</v>
      </c>
      <c r="G35" s="20">
        <f t="shared" si="3"/>
        <v>1252473.5</v>
      </c>
    </row>
    <row r="36" spans="1:7" ht="18.75" x14ac:dyDescent="0.3">
      <c r="A36" s="11" t="s">
        <v>25</v>
      </c>
      <c r="B36" s="22">
        <v>0</v>
      </c>
      <c r="C36" s="45">
        <v>0</v>
      </c>
      <c r="D36" s="20">
        <v>0</v>
      </c>
      <c r="E36" s="20">
        <v>0</v>
      </c>
      <c r="F36" s="20">
        <v>0</v>
      </c>
      <c r="G36" s="20">
        <f t="shared" si="3"/>
        <v>0</v>
      </c>
    </row>
    <row r="37" spans="1:7" ht="18.75" x14ac:dyDescent="0.3">
      <c r="A37" s="11" t="s">
        <v>26</v>
      </c>
      <c r="B37" s="22">
        <v>1671438.27</v>
      </c>
      <c r="C37" s="45">
        <v>0</v>
      </c>
      <c r="D37" s="20">
        <v>243731.94</v>
      </c>
      <c r="E37" s="20">
        <v>13244.939999999999</v>
      </c>
      <c r="F37" s="20">
        <v>295362.11000000004</v>
      </c>
      <c r="G37" s="20">
        <f t="shared" si="3"/>
        <v>552338.99</v>
      </c>
    </row>
    <row r="38" spans="1:7" ht="18.75" x14ac:dyDescent="0.3">
      <c r="A38" s="10" t="s">
        <v>27</v>
      </c>
      <c r="B38" s="44">
        <f>+B39+B40+B41+B42+B43+B44+B45+B46</f>
        <v>0</v>
      </c>
      <c r="C38" s="86">
        <v>0</v>
      </c>
      <c r="D38" s="87">
        <v>0</v>
      </c>
      <c r="E38" s="87">
        <v>0</v>
      </c>
      <c r="F38" s="87">
        <v>0</v>
      </c>
      <c r="G38" s="87">
        <f t="shared" si="3"/>
        <v>0</v>
      </c>
    </row>
    <row r="39" spans="1:7" ht="18.75" x14ac:dyDescent="0.3">
      <c r="A39" s="11" t="s">
        <v>28</v>
      </c>
      <c r="B39" s="22">
        <v>0</v>
      </c>
      <c r="C39" s="45">
        <v>0</v>
      </c>
      <c r="D39" s="20">
        <v>0</v>
      </c>
      <c r="E39" s="20">
        <v>0</v>
      </c>
      <c r="F39" s="20">
        <v>0</v>
      </c>
      <c r="G39" s="20">
        <f t="shared" si="3"/>
        <v>0</v>
      </c>
    </row>
    <row r="40" spans="1:7" ht="18.75" x14ac:dyDescent="0.3">
      <c r="A40" s="11" t="s">
        <v>29</v>
      </c>
      <c r="B40" s="22">
        <v>0</v>
      </c>
      <c r="C40" s="45">
        <v>0</v>
      </c>
      <c r="D40" s="20">
        <v>0</v>
      </c>
      <c r="E40" s="20">
        <v>0</v>
      </c>
      <c r="F40" s="20">
        <v>0</v>
      </c>
      <c r="G40" s="20">
        <f t="shared" si="3"/>
        <v>0</v>
      </c>
    </row>
    <row r="41" spans="1:7" ht="18.75" x14ac:dyDescent="0.3">
      <c r="A41" s="11" t="s">
        <v>30</v>
      </c>
      <c r="B41" s="22">
        <v>0</v>
      </c>
      <c r="C41" s="45">
        <v>0</v>
      </c>
      <c r="D41" s="20">
        <v>0</v>
      </c>
      <c r="E41" s="20">
        <v>0</v>
      </c>
      <c r="F41" s="20">
        <v>0</v>
      </c>
      <c r="G41" s="20">
        <f t="shared" si="3"/>
        <v>0</v>
      </c>
    </row>
    <row r="42" spans="1:7" ht="18.75" x14ac:dyDescent="0.3">
      <c r="A42" s="11" t="s">
        <v>31</v>
      </c>
      <c r="B42" s="22">
        <v>0</v>
      </c>
      <c r="C42" s="45">
        <v>0</v>
      </c>
      <c r="D42" s="20">
        <v>0</v>
      </c>
      <c r="E42" s="20">
        <v>0</v>
      </c>
      <c r="F42" s="20">
        <v>0</v>
      </c>
      <c r="G42" s="20">
        <f t="shared" si="3"/>
        <v>0</v>
      </c>
    </row>
    <row r="43" spans="1:7" ht="18.75" x14ac:dyDescent="0.3">
      <c r="A43" s="11" t="s">
        <v>32</v>
      </c>
      <c r="B43" s="22">
        <v>0</v>
      </c>
      <c r="C43" s="45">
        <v>0</v>
      </c>
      <c r="D43" s="20">
        <v>0</v>
      </c>
      <c r="E43" s="20">
        <v>0</v>
      </c>
      <c r="F43" s="20">
        <v>0</v>
      </c>
      <c r="G43" s="20">
        <f t="shared" si="3"/>
        <v>0</v>
      </c>
    </row>
    <row r="44" spans="1:7" ht="18.75" x14ac:dyDescent="0.3">
      <c r="A44" s="11" t="s">
        <v>33</v>
      </c>
      <c r="B44" s="22">
        <v>0</v>
      </c>
      <c r="C44" s="45">
        <v>0</v>
      </c>
      <c r="D44" s="20">
        <v>0</v>
      </c>
      <c r="E44" s="20">
        <v>0</v>
      </c>
      <c r="F44" s="20">
        <v>0</v>
      </c>
      <c r="G44" s="20">
        <f t="shared" si="3"/>
        <v>0</v>
      </c>
    </row>
    <row r="45" spans="1:7" ht="18.75" x14ac:dyDescent="0.3">
      <c r="A45" s="11" t="s">
        <v>34</v>
      </c>
      <c r="B45" s="22">
        <v>0</v>
      </c>
      <c r="C45" s="45">
        <v>0</v>
      </c>
      <c r="D45" s="20">
        <v>0</v>
      </c>
      <c r="E45" s="20">
        <v>0</v>
      </c>
      <c r="F45" s="20">
        <v>0</v>
      </c>
      <c r="G45" s="20">
        <f>+D45+E45+F45</f>
        <v>0</v>
      </c>
    </row>
    <row r="46" spans="1:7" ht="18.75" x14ac:dyDescent="0.3">
      <c r="A46" s="11" t="s">
        <v>35</v>
      </c>
      <c r="B46" s="22">
        <v>0</v>
      </c>
      <c r="C46" s="45">
        <v>0</v>
      </c>
      <c r="D46" s="20">
        <v>0</v>
      </c>
      <c r="E46" s="20">
        <v>0</v>
      </c>
      <c r="F46" s="20">
        <v>0</v>
      </c>
      <c r="G46" s="20">
        <f t="shared" si="3"/>
        <v>0</v>
      </c>
    </row>
    <row r="47" spans="1:7" ht="18.75" x14ac:dyDescent="0.3">
      <c r="A47" s="10" t="s">
        <v>36</v>
      </c>
      <c r="B47" s="44">
        <f>+B48+B49+B50+B51+B52+B53</f>
        <v>0</v>
      </c>
      <c r="C47" s="86">
        <v>0</v>
      </c>
      <c r="D47" s="87">
        <v>0</v>
      </c>
      <c r="E47" s="87">
        <v>0</v>
      </c>
      <c r="F47" s="87">
        <v>0</v>
      </c>
      <c r="G47" s="87">
        <f t="shared" si="3"/>
        <v>0</v>
      </c>
    </row>
    <row r="48" spans="1:7" ht="18.75" x14ac:dyDescent="0.3">
      <c r="A48" s="11" t="s">
        <v>37</v>
      </c>
      <c r="B48" s="22">
        <v>0</v>
      </c>
      <c r="C48" s="45">
        <v>0</v>
      </c>
      <c r="D48" s="20">
        <v>0</v>
      </c>
      <c r="E48" s="20">
        <v>0</v>
      </c>
      <c r="F48" s="20">
        <v>0</v>
      </c>
      <c r="G48" s="20">
        <f t="shared" si="3"/>
        <v>0</v>
      </c>
    </row>
    <row r="49" spans="1:7" ht="18.75" x14ac:dyDescent="0.3">
      <c r="A49" s="11" t="s">
        <v>38</v>
      </c>
      <c r="B49" s="22">
        <v>0</v>
      </c>
      <c r="C49" s="45">
        <v>0</v>
      </c>
      <c r="D49" s="20">
        <v>0</v>
      </c>
      <c r="E49" s="20">
        <v>0</v>
      </c>
      <c r="F49" s="20">
        <v>0</v>
      </c>
      <c r="G49" s="20">
        <f t="shared" si="3"/>
        <v>0</v>
      </c>
    </row>
    <row r="50" spans="1:7" ht="18.75" x14ac:dyDescent="0.3">
      <c r="A50" s="11" t="s">
        <v>39</v>
      </c>
      <c r="B50" s="22">
        <v>0</v>
      </c>
      <c r="C50" s="45">
        <v>0</v>
      </c>
      <c r="D50" s="20">
        <v>0</v>
      </c>
      <c r="E50" s="20">
        <v>0</v>
      </c>
      <c r="F50" s="20">
        <v>0</v>
      </c>
      <c r="G50" s="20">
        <f t="shared" si="3"/>
        <v>0</v>
      </c>
    </row>
    <row r="51" spans="1:7" ht="18.75" x14ac:dyDescent="0.3">
      <c r="A51" s="11" t="s">
        <v>40</v>
      </c>
      <c r="B51" s="22">
        <v>0</v>
      </c>
      <c r="C51" s="45">
        <v>0</v>
      </c>
      <c r="D51" s="20">
        <v>0</v>
      </c>
      <c r="E51" s="20">
        <v>0</v>
      </c>
      <c r="F51" s="20">
        <v>0</v>
      </c>
      <c r="G51" s="20">
        <f t="shared" si="3"/>
        <v>0</v>
      </c>
    </row>
    <row r="52" spans="1:7" ht="18.75" x14ac:dyDescent="0.3">
      <c r="A52" s="11" t="s">
        <v>41</v>
      </c>
      <c r="B52" s="22">
        <v>0</v>
      </c>
      <c r="C52" s="45">
        <v>0</v>
      </c>
      <c r="D52" s="20">
        <v>0</v>
      </c>
      <c r="E52" s="20">
        <v>0</v>
      </c>
      <c r="F52" s="20">
        <v>0</v>
      </c>
      <c r="G52" s="20">
        <f t="shared" si="3"/>
        <v>0</v>
      </c>
    </row>
    <row r="53" spans="1:7" ht="18.75" x14ac:dyDescent="0.3">
      <c r="A53" s="11" t="s">
        <v>42</v>
      </c>
      <c r="B53" s="22">
        <v>0</v>
      </c>
      <c r="C53" s="45">
        <v>0</v>
      </c>
      <c r="D53" s="20">
        <v>0</v>
      </c>
      <c r="E53" s="20">
        <v>0</v>
      </c>
      <c r="F53" s="20">
        <v>0</v>
      </c>
      <c r="G53" s="20">
        <f t="shared" si="3"/>
        <v>0</v>
      </c>
    </row>
    <row r="54" spans="1:7" ht="18.75" x14ac:dyDescent="0.3">
      <c r="A54" s="10" t="s">
        <v>43</v>
      </c>
      <c r="B54" s="44">
        <f>+B55+B56+B57+B58+B59+B60+B61+B62+B63</f>
        <v>48359585.000000015</v>
      </c>
      <c r="C54" s="86">
        <f>+C55+C56+C57+C58+C59+C60+C61+C62+C63</f>
        <v>0</v>
      </c>
      <c r="D54" s="87">
        <f t="shared" ref="D54:G54" si="5">+D55+D56+D57+D58+D59+D60+D61+D62+D63</f>
        <v>6461656.1099999994</v>
      </c>
      <c r="E54" s="87">
        <f t="shared" si="5"/>
        <v>0</v>
      </c>
      <c r="F54" s="87">
        <f t="shared" si="5"/>
        <v>14222147.27</v>
      </c>
      <c r="G54" s="87">
        <f t="shared" si="5"/>
        <v>20683803.379999999</v>
      </c>
    </row>
    <row r="55" spans="1:7" ht="18.75" x14ac:dyDescent="0.3">
      <c r="A55" s="11" t="s">
        <v>44</v>
      </c>
      <c r="B55" s="22">
        <v>13689702.000000017</v>
      </c>
      <c r="C55" s="45">
        <v>0</v>
      </c>
      <c r="D55" s="20">
        <v>2174263.2000000002</v>
      </c>
      <c r="E55" s="20">
        <v>0</v>
      </c>
      <c r="F55" s="20">
        <v>5773291.8800000008</v>
      </c>
      <c r="G55" s="20">
        <f t="shared" ref="G55:G65" si="6">+D55+E55+F55</f>
        <v>7947555.080000001</v>
      </c>
    </row>
    <row r="56" spans="1:7" ht="18.75" x14ac:dyDescent="0.3">
      <c r="A56" s="11" t="s">
        <v>45</v>
      </c>
      <c r="B56" s="22">
        <v>810367</v>
      </c>
      <c r="C56" s="45">
        <v>0</v>
      </c>
      <c r="D56" s="20">
        <v>278916.01</v>
      </c>
      <c r="E56" s="20">
        <v>0</v>
      </c>
      <c r="F56" s="20">
        <v>113964.55</v>
      </c>
      <c r="G56" s="20">
        <f t="shared" si="6"/>
        <v>392880.56</v>
      </c>
    </row>
    <row r="57" spans="1:7" ht="18.75" x14ac:dyDescent="0.3">
      <c r="A57" s="11" t="s">
        <v>46</v>
      </c>
      <c r="B57" s="22">
        <v>14500</v>
      </c>
      <c r="C57" s="45">
        <v>0</v>
      </c>
      <c r="D57" s="20">
        <v>348300.6</v>
      </c>
      <c r="E57" s="20">
        <v>0</v>
      </c>
      <c r="F57" s="20">
        <v>0</v>
      </c>
      <c r="G57" s="20">
        <f t="shared" si="6"/>
        <v>348300.6</v>
      </c>
    </row>
    <row r="58" spans="1:7" ht="18.75" x14ac:dyDescent="0.3">
      <c r="A58" s="11" t="s">
        <v>47</v>
      </c>
      <c r="B58" s="22">
        <v>28810850</v>
      </c>
      <c r="C58" s="45">
        <v>0</v>
      </c>
      <c r="D58" s="20">
        <v>0</v>
      </c>
      <c r="E58" s="20">
        <v>0</v>
      </c>
      <c r="F58" s="20">
        <v>4460510.8</v>
      </c>
      <c r="G58" s="20">
        <f t="shared" si="6"/>
        <v>4460510.8</v>
      </c>
    </row>
    <row r="59" spans="1:7" ht="18.75" x14ac:dyDescent="0.3">
      <c r="A59" s="11" t="s">
        <v>48</v>
      </c>
      <c r="B59" s="22">
        <v>4160000</v>
      </c>
      <c r="C59" s="45">
        <v>0</v>
      </c>
      <c r="D59" s="20">
        <v>3591913.3</v>
      </c>
      <c r="E59" s="20">
        <v>0</v>
      </c>
      <c r="F59" s="20">
        <v>3190676.84</v>
      </c>
      <c r="G59" s="20">
        <f t="shared" si="6"/>
        <v>6782590.1399999997</v>
      </c>
    </row>
    <row r="60" spans="1:7" ht="18.75" x14ac:dyDescent="0.3">
      <c r="A60" s="11" t="s">
        <v>49</v>
      </c>
      <c r="B60" s="22">
        <v>130000</v>
      </c>
      <c r="C60" s="45">
        <v>0</v>
      </c>
      <c r="D60" s="20">
        <v>68263</v>
      </c>
      <c r="E60" s="20">
        <v>0</v>
      </c>
      <c r="F60" s="20">
        <v>4708.2</v>
      </c>
      <c r="G60" s="20">
        <f t="shared" si="6"/>
        <v>72971.199999999997</v>
      </c>
    </row>
    <row r="61" spans="1:7" ht="18.75" x14ac:dyDescent="0.3">
      <c r="A61" s="11" t="s">
        <v>50</v>
      </c>
      <c r="B61" s="22">
        <v>0</v>
      </c>
      <c r="C61" s="45">
        <v>0</v>
      </c>
      <c r="D61" s="20">
        <v>0</v>
      </c>
      <c r="E61" s="20">
        <v>0</v>
      </c>
      <c r="F61" s="20">
        <v>0</v>
      </c>
      <c r="G61" s="20">
        <f t="shared" si="6"/>
        <v>0</v>
      </c>
    </row>
    <row r="62" spans="1:7" ht="18.75" x14ac:dyDescent="0.3">
      <c r="A62" s="11" t="s">
        <v>51</v>
      </c>
      <c r="B62" s="22">
        <v>744166</v>
      </c>
      <c r="C62" s="45">
        <v>0</v>
      </c>
      <c r="D62" s="20">
        <v>0</v>
      </c>
      <c r="E62" s="20">
        <v>0</v>
      </c>
      <c r="F62" s="20">
        <v>678995</v>
      </c>
      <c r="G62" s="20">
        <f t="shared" si="6"/>
        <v>678995</v>
      </c>
    </row>
    <row r="63" spans="1:7" ht="18.75" x14ac:dyDescent="0.3">
      <c r="A63" s="11" t="s">
        <v>52</v>
      </c>
      <c r="B63" s="22">
        <v>0</v>
      </c>
      <c r="C63" s="45">
        <v>0</v>
      </c>
      <c r="D63" s="20">
        <v>0</v>
      </c>
      <c r="E63" s="20">
        <v>0</v>
      </c>
      <c r="F63" s="20">
        <v>0</v>
      </c>
      <c r="G63" s="20">
        <f t="shared" si="6"/>
        <v>0</v>
      </c>
    </row>
    <row r="64" spans="1:7" ht="18.75" x14ac:dyDescent="0.3">
      <c r="A64" s="10" t="s">
        <v>53</v>
      </c>
      <c r="B64" s="44">
        <f>+B65+B66+B67+B68</f>
        <v>5777500</v>
      </c>
      <c r="C64" s="44">
        <f t="shared" ref="C64:G64" si="7">+C65+C66+C67+C68</f>
        <v>0</v>
      </c>
      <c r="D64" s="44">
        <f t="shared" si="7"/>
        <v>0</v>
      </c>
      <c r="E64" s="44">
        <f t="shared" si="7"/>
        <v>0</v>
      </c>
      <c r="F64" s="44">
        <f t="shared" si="7"/>
        <v>4219720.03</v>
      </c>
      <c r="G64" s="44">
        <f t="shared" si="7"/>
        <v>4219720.03</v>
      </c>
    </row>
    <row r="65" spans="1:7" ht="18.75" x14ac:dyDescent="0.3">
      <c r="A65" s="11" t="s">
        <v>54</v>
      </c>
      <c r="B65" s="22">
        <v>5777500</v>
      </c>
      <c r="C65" s="45">
        <v>0</v>
      </c>
      <c r="D65" s="20">
        <v>0</v>
      </c>
      <c r="E65" s="20">
        <v>0</v>
      </c>
      <c r="F65" s="20">
        <v>4219720.03</v>
      </c>
      <c r="G65" s="20">
        <f t="shared" si="6"/>
        <v>4219720.03</v>
      </c>
    </row>
    <row r="66" spans="1:7" ht="18.75" x14ac:dyDescent="0.3">
      <c r="A66" s="11" t="s">
        <v>55</v>
      </c>
      <c r="B66" s="45">
        <v>0</v>
      </c>
      <c r="C66" s="45">
        <v>0</v>
      </c>
      <c r="D66" s="20">
        <v>0</v>
      </c>
      <c r="E66" s="20">
        <v>0</v>
      </c>
      <c r="F66" s="20">
        <v>0</v>
      </c>
      <c r="G66" s="20">
        <f t="shared" si="3"/>
        <v>0</v>
      </c>
    </row>
    <row r="67" spans="1:7" ht="18.75" x14ac:dyDescent="0.3">
      <c r="A67" s="11" t="s">
        <v>56</v>
      </c>
      <c r="B67" s="45">
        <v>0</v>
      </c>
      <c r="C67" s="45">
        <v>0</v>
      </c>
      <c r="D67" s="20">
        <v>0</v>
      </c>
      <c r="E67" s="20">
        <v>0</v>
      </c>
      <c r="F67" s="20">
        <v>0</v>
      </c>
      <c r="G67" s="20">
        <f t="shared" si="3"/>
        <v>0</v>
      </c>
    </row>
    <row r="68" spans="1:7" ht="18.75" x14ac:dyDescent="0.3">
      <c r="A68" s="11" t="s">
        <v>57</v>
      </c>
      <c r="B68" s="45">
        <v>0</v>
      </c>
      <c r="C68" s="45">
        <v>0</v>
      </c>
      <c r="D68" s="20">
        <v>0</v>
      </c>
      <c r="E68" s="20">
        <v>0</v>
      </c>
      <c r="F68" s="20">
        <v>0</v>
      </c>
      <c r="G68" s="20">
        <f t="shared" si="3"/>
        <v>0</v>
      </c>
    </row>
    <row r="69" spans="1:7" ht="18.75" x14ac:dyDescent="0.3">
      <c r="A69" s="10" t="s">
        <v>58</v>
      </c>
      <c r="B69" s="86">
        <f>+B70+B71</f>
        <v>0</v>
      </c>
      <c r="C69" s="86">
        <f>+C70+C71</f>
        <v>0</v>
      </c>
      <c r="D69" s="87">
        <f t="shared" ref="D69:E69" si="8">+D70+D71</f>
        <v>0</v>
      </c>
      <c r="E69" s="87">
        <f t="shared" si="8"/>
        <v>0</v>
      </c>
      <c r="F69" s="87">
        <v>0</v>
      </c>
      <c r="G69" s="87">
        <f t="shared" si="3"/>
        <v>0</v>
      </c>
    </row>
    <row r="70" spans="1:7" ht="18.75" x14ac:dyDescent="0.3">
      <c r="A70" s="11" t="s">
        <v>59</v>
      </c>
      <c r="B70" s="45">
        <v>0</v>
      </c>
      <c r="C70" s="45">
        <v>0</v>
      </c>
      <c r="D70" s="20">
        <v>0</v>
      </c>
      <c r="E70" s="20">
        <v>0</v>
      </c>
      <c r="F70" s="20">
        <v>0</v>
      </c>
      <c r="G70" s="20">
        <f t="shared" si="3"/>
        <v>0</v>
      </c>
    </row>
    <row r="71" spans="1:7" ht="18.75" x14ac:dyDescent="0.3">
      <c r="A71" s="11" t="s">
        <v>60</v>
      </c>
      <c r="B71" s="45">
        <v>0</v>
      </c>
      <c r="C71" s="45">
        <v>0</v>
      </c>
      <c r="D71" s="20">
        <v>0</v>
      </c>
      <c r="E71" s="20">
        <v>0</v>
      </c>
      <c r="F71" s="20">
        <v>0</v>
      </c>
      <c r="G71" s="20">
        <f t="shared" si="3"/>
        <v>0</v>
      </c>
    </row>
    <row r="72" spans="1:7" ht="18.75" x14ac:dyDescent="0.3">
      <c r="A72" s="10" t="s">
        <v>61</v>
      </c>
      <c r="B72" s="45">
        <f>+B73+B74+B75</f>
        <v>0</v>
      </c>
      <c r="C72" s="45">
        <f>+C73+C74+C75</f>
        <v>0</v>
      </c>
      <c r="D72" s="20">
        <f t="shared" ref="D72:E72" si="9">+D73+D74+D75</f>
        <v>0</v>
      </c>
      <c r="E72" s="20">
        <f t="shared" si="9"/>
        <v>0</v>
      </c>
      <c r="F72" s="20">
        <v>0</v>
      </c>
      <c r="G72" s="20">
        <f t="shared" si="3"/>
        <v>0</v>
      </c>
    </row>
    <row r="73" spans="1:7" ht="18.75" x14ac:dyDescent="0.3">
      <c r="A73" s="11" t="s">
        <v>62</v>
      </c>
      <c r="B73" s="45">
        <v>0</v>
      </c>
      <c r="C73" s="45">
        <v>0</v>
      </c>
      <c r="D73" s="20">
        <v>0</v>
      </c>
      <c r="E73" s="20">
        <v>0</v>
      </c>
      <c r="F73" s="20">
        <v>0</v>
      </c>
      <c r="G73" s="20">
        <f t="shared" si="3"/>
        <v>0</v>
      </c>
    </row>
    <row r="74" spans="1:7" ht="18.75" x14ac:dyDescent="0.3">
      <c r="A74" s="11" t="s">
        <v>63</v>
      </c>
      <c r="B74" s="45">
        <v>0</v>
      </c>
      <c r="C74" s="45">
        <v>0</v>
      </c>
      <c r="D74" s="20">
        <v>0</v>
      </c>
      <c r="E74" s="20">
        <v>0</v>
      </c>
      <c r="F74" s="20">
        <v>0</v>
      </c>
      <c r="G74" s="20">
        <f t="shared" si="3"/>
        <v>0</v>
      </c>
    </row>
    <row r="75" spans="1:7" ht="18.75" x14ac:dyDescent="0.3">
      <c r="A75" s="11" t="s">
        <v>64</v>
      </c>
      <c r="B75" s="45">
        <v>0</v>
      </c>
      <c r="C75" s="45">
        <v>0</v>
      </c>
      <c r="D75" s="20">
        <v>0</v>
      </c>
      <c r="E75" s="20">
        <v>0</v>
      </c>
      <c r="F75" s="20">
        <v>0</v>
      </c>
      <c r="G75" s="20">
        <f t="shared" si="3"/>
        <v>0</v>
      </c>
    </row>
    <row r="76" spans="1:7" ht="18.75" x14ac:dyDescent="0.3">
      <c r="A76" s="8" t="s">
        <v>67</v>
      </c>
      <c r="B76" s="9">
        <f>+B77+B80+B83</f>
        <v>0</v>
      </c>
      <c r="C76" s="9">
        <f>+C77+C80+C83</f>
        <v>0</v>
      </c>
      <c r="D76" s="88">
        <f t="shared" ref="D76:E76" si="10">+D77+D80+D83</f>
        <v>0</v>
      </c>
      <c r="E76" s="88">
        <f t="shared" si="10"/>
        <v>0</v>
      </c>
      <c r="F76" s="88">
        <v>0</v>
      </c>
      <c r="G76" s="88">
        <f t="shared" si="3"/>
        <v>0</v>
      </c>
    </row>
    <row r="77" spans="1:7" ht="18.75" x14ac:dyDescent="0.3">
      <c r="A77" s="10" t="s">
        <v>68</v>
      </c>
      <c r="B77" s="86">
        <f>+B78+B79</f>
        <v>0</v>
      </c>
      <c r="C77" s="86">
        <f>+C78+C79</f>
        <v>0</v>
      </c>
      <c r="D77" s="20">
        <f t="shared" ref="D77:E77" si="11">+D78+D79</f>
        <v>0</v>
      </c>
      <c r="E77" s="20">
        <f t="shared" si="11"/>
        <v>0</v>
      </c>
      <c r="F77" s="20">
        <v>0</v>
      </c>
      <c r="G77" s="20">
        <f t="shared" si="3"/>
        <v>0</v>
      </c>
    </row>
    <row r="78" spans="1:7" ht="18.75" x14ac:dyDescent="0.3">
      <c r="A78" s="11" t="s">
        <v>69</v>
      </c>
      <c r="B78" s="45">
        <v>0</v>
      </c>
      <c r="C78" s="45">
        <v>0</v>
      </c>
      <c r="D78" s="20">
        <v>0</v>
      </c>
      <c r="E78" s="20">
        <v>0</v>
      </c>
      <c r="F78" s="20">
        <v>0</v>
      </c>
      <c r="G78" s="20">
        <f t="shared" si="3"/>
        <v>0</v>
      </c>
    </row>
    <row r="79" spans="1:7" ht="18.75" x14ac:dyDescent="0.3">
      <c r="A79" s="11" t="s">
        <v>70</v>
      </c>
      <c r="B79" s="45">
        <v>0</v>
      </c>
      <c r="C79" s="45">
        <v>0</v>
      </c>
      <c r="D79" s="20">
        <v>0</v>
      </c>
      <c r="E79" s="20">
        <v>0</v>
      </c>
      <c r="F79" s="20">
        <v>0</v>
      </c>
      <c r="G79" s="20">
        <f t="shared" si="3"/>
        <v>0</v>
      </c>
    </row>
    <row r="80" spans="1:7" ht="18.75" x14ac:dyDescent="0.3">
      <c r="A80" s="10" t="s">
        <v>71</v>
      </c>
      <c r="B80" s="86">
        <f>+B81+B82</f>
        <v>0</v>
      </c>
      <c r="C80" s="86">
        <f>+C81+C82</f>
        <v>0</v>
      </c>
      <c r="D80" s="87">
        <f t="shared" ref="D80:E80" si="12">+D81+D82</f>
        <v>0</v>
      </c>
      <c r="E80" s="87">
        <f t="shared" si="12"/>
        <v>0</v>
      </c>
      <c r="F80" s="87">
        <v>0</v>
      </c>
      <c r="G80" s="20">
        <f t="shared" si="3"/>
        <v>0</v>
      </c>
    </row>
    <row r="81" spans="1:7" ht="18.75" x14ac:dyDescent="0.3">
      <c r="A81" s="11" t="s">
        <v>72</v>
      </c>
      <c r="B81" s="45">
        <v>0</v>
      </c>
      <c r="C81" s="45">
        <v>0</v>
      </c>
      <c r="D81" s="20">
        <v>0</v>
      </c>
      <c r="E81" s="20">
        <v>0</v>
      </c>
      <c r="F81" s="20">
        <v>0</v>
      </c>
      <c r="G81" s="20">
        <f t="shared" si="3"/>
        <v>0</v>
      </c>
    </row>
    <row r="82" spans="1:7" ht="18.75" x14ac:dyDescent="0.3">
      <c r="A82" s="11" t="s">
        <v>73</v>
      </c>
      <c r="B82" s="45">
        <v>0</v>
      </c>
      <c r="C82" s="45">
        <v>0</v>
      </c>
      <c r="D82" s="20">
        <v>0</v>
      </c>
      <c r="E82" s="20">
        <v>0</v>
      </c>
      <c r="F82" s="20">
        <v>0</v>
      </c>
      <c r="G82" s="20">
        <f t="shared" ref="G82:G84" si="13">+D82+E82+F82</f>
        <v>0</v>
      </c>
    </row>
    <row r="83" spans="1:7" ht="18.75" x14ac:dyDescent="0.3">
      <c r="A83" s="10" t="s">
        <v>74</v>
      </c>
      <c r="B83" s="86">
        <f>+B84</f>
        <v>0</v>
      </c>
      <c r="C83" s="86">
        <f>+C84</f>
        <v>0</v>
      </c>
      <c r="D83" s="87">
        <f t="shared" ref="D83:E83" si="14">+D84</f>
        <v>0</v>
      </c>
      <c r="E83" s="87">
        <f t="shared" si="14"/>
        <v>0</v>
      </c>
      <c r="F83" s="87">
        <v>0</v>
      </c>
      <c r="G83" s="20">
        <f t="shared" si="13"/>
        <v>0</v>
      </c>
    </row>
    <row r="84" spans="1:7" ht="18.75" x14ac:dyDescent="0.3">
      <c r="A84" s="11" t="s">
        <v>75</v>
      </c>
      <c r="B84" s="45">
        <v>0</v>
      </c>
      <c r="C84" s="45">
        <v>0</v>
      </c>
      <c r="D84" s="20">
        <v>0</v>
      </c>
      <c r="E84" s="20">
        <v>0</v>
      </c>
      <c r="F84" s="20">
        <v>0</v>
      </c>
      <c r="G84" s="20">
        <f t="shared" si="13"/>
        <v>0</v>
      </c>
    </row>
    <row r="85" spans="1:7" ht="18.75" x14ac:dyDescent="0.3">
      <c r="A85" s="89" t="s">
        <v>65</v>
      </c>
      <c r="B85" s="90">
        <f>+B76+B11</f>
        <v>163303584</v>
      </c>
      <c r="C85" s="90">
        <f>+C76+C11</f>
        <v>0</v>
      </c>
      <c r="D85" s="90">
        <f t="shared" ref="D85:G85" si="15">+D76+D11</f>
        <v>15084198.559999999</v>
      </c>
      <c r="E85" s="90">
        <f t="shared" si="15"/>
        <v>14765641.76</v>
      </c>
      <c r="F85" s="90">
        <f t="shared" si="15"/>
        <v>37378308.170000002</v>
      </c>
      <c r="G85" s="90">
        <f t="shared" si="15"/>
        <v>67228148.49000001</v>
      </c>
    </row>
    <row r="86" spans="1:7" ht="18.75" x14ac:dyDescent="0.3">
      <c r="A86" s="7" t="s">
        <v>133</v>
      </c>
      <c r="B86" s="45"/>
      <c r="C86" s="7"/>
      <c r="D86" s="7"/>
      <c r="E86" s="7"/>
      <c r="F86" s="7"/>
      <c r="G86" s="7"/>
    </row>
    <row r="87" spans="1:7" ht="18.75" x14ac:dyDescent="0.3">
      <c r="A87" s="7"/>
      <c r="B87" s="45"/>
      <c r="C87" s="7"/>
      <c r="D87" s="7"/>
      <c r="E87" s="7"/>
      <c r="F87" s="7"/>
      <c r="G87" s="7"/>
    </row>
    <row r="88" spans="1:7" ht="18.75" x14ac:dyDescent="0.3">
      <c r="A88" s="7"/>
      <c r="B88" s="45"/>
      <c r="C88" s="7"/>
      <c r="D88" s="7"/>
      <c r="E88" s="7"/>
      <c r="F88" s="7"/>
      <c r="G88" s="7"/>
    </row>
    <row r="89" spans="1:7" ht="18.75" x14ac:dyDescent="0.3">
      <c r="A89" s="7"/>
      <c r="B89" s="45"/>
      <c r="C89" s="7"/>
      <c r="D89" s="7"/>
      <c r="E89" s="7"/>
      <c r="F89" s="7"/>
      <c r="G89" s="7"/>
    </row>
    <row r="90" spans="1:7" ht="18.75" x14ac:dyDescent="0.3">
      <c r="A90" s="7"/>
      <c r="B90" s="22"/>
      <c r="C90" s="7"/>
      <c r="D90" s="7"/>
      <c r="E90" s="7"/>
      <c r="F90" s="7"/>
      <c r="G90" s="91"/>
    </row>
    <row r="91" spans="1:7" ht="18.75" x14ac:dyDescent="0.3">
      <c r="A91" s="7"/>
      <c r="B91" s="7"/>
      <c r="C91" s="7"/>
      <c r="D91" s="7"/>
      <c r="E91" s="7"/>
      <c r="F91" s="7"/>
      <c r="G91" s="7"/>
    </row>
    <row r="92" spans="1:7" ht="20.25" x14ac:dyDescent="0.3">
      <c r="A92" s="130" t="s">
        <v>126</v>
      </c>
      <c r="B92" s="131" t="s">
        <v>97</v>
      </c>
      <c r="C92" s="131"/>
      <c r="D92" s="131"/>
      <c r="E92" s="131" t="s">
        <v>121</v>
      </c>
      <c r="F92" s="131"/>
      <c r="G92" s="131"/>
    </row>
    <row r="93" spans="1:7" ht="21" x14ac:dyDescent="0.35">
      <c r="A93" s="130" t="s">
        <v>137</v>
      </c>
      <c r="B93" s="131" t="s">
        <v>98</v>
      </c>
      <c r="C93" s="131"/>
      <c r="D93" s="131"/>
      <c r="E93" s="25"/>
      <c r="F93" s="27" t="s">
        <v>122</v>
      </c>
      <c r="G93" s="27"/>
    </row>
    <row r="94" spans="1:7" ht="20.25" x14ac:dyDescent="0.3">
      <c r="A94" s="130" t="s">
        <v>134</v>
      </c>
      <c r="B94" s="131" t="s">
        <v>136</v>
      </c>
      <c r="C94" s="131"/>
      <c r="D94" s="131"/>
      <c r="E94" s="131" t="s">
        <v>135</v>
      </c>
      <c r="F94" s="131"/>
      <c r="G94" s="131"/>
    </row>
    <row r="95" spans="1:7" ht="18.75" x14ac:dyDescent="0.3">
      <c r="A95" s="7"/>
      <c r="B95" s="7"/>
      <c r="C95" s="21"/>
      <c r="D95" s="7"/>
      <c r="E95" s="7"/>
      <c r="F95" s="7"/>
      <c r="G95" s="7"/>
    </row>
    <row r="96" spans="1:7" ht="18.75" x14ac:dyDescent="0.3">
      <c r="A96" s="7"/>
      <c r="B96" s="7"/>
      <c r="C96" s="7"/>
      <c r="D96" s="7"/>
      <c r="E96" s="7"/>
      <c r="F96" s="7"/>
      <c r="G96" s="7"/>
    </row>
    <row r="97" spans="1:7" ht="21" x14ac:dyDescent="0.35">
      <c r="A97" s="25"/>
      <c r="B97" s="25"/>
      <c r="C97" s="25"/>
      <c r="D97" s="25"/>
      <c r="E97" s="25"/>
      <c r="F97" s="25"/>
      <c r="G97" s="25"/>
    </row>
    <row r="98" spans="1:7" ht="21" x14ac:dyDescent="0.35">
      <c r="A98" s="25"/>
      <c r="B98" s="25"/>
      <c r="C98" s="25"/>
      <c r="D98" s="25"/>
      <c r="E98" s="25"/>
      <c r="F98" s="25"/>
      <c r="G98" s="25"/>
    </row>
    <row r="99" spans="1:7" ht="21" x14ac:dyDescent="0.35">
      <c r="A99" s="25"/>
      <c r="B99" s="25"/>
      <c r="C99" s="25"/>
      <c r="D99" s="25"/>
      <c r="E99" s="25"/>
      <c r="F99" s="25"/>
      <c r="G99" s="25"/>
    </row>
    <row r="101" spans="1:7" x14ac:dyDescent="0.25">
      <c r="B101" s="19"/>
    </row>
  </sheetData>
  <mergeCells count="17">
    <mergeCell ref="A9:A10"/>
    <mergeCell ref="B9:B10"/>
    <mergeCell ref="C9:C10"/>
    <mergeCell ref="A4:G4"/>
    <mergeCell ref="A5:G5"/>
    <mergeCell ref="A6:G6"/>
    <mergeCell ref="A7:G7"/>
    <mergeCell ref="A8:G8"/>
    <mergeCell ref="E92:G92"/>
    <mergeCell ref="E94:G94"/>
    <mergeCell ref="D9:D10"/>
    <mergeCell ref="E9:E10"/>
    <mergeCell ref="F9:F10"/>
    <mergeCell ref="G9:G10"/>
    <mergeCell ref="B92:D92"/>
    <mergeCell ref="B93:D93"/>
    <mergeCell ref="B94:D94"/>
  </mergeCells>
  <pageMargins left="0.56000000000000005" right="0.43" top="0.31" bottom="1.1499999999999999" header="0.3" footer="1.07"/>
  <pageSetup scale="40" orientation="portrait" r:id="rId1"/>
  <ignoredErrors>
    <ignoredError sqref="G85" evalError="1"/>
    <ignoredError sqref="E11 C11 G64 G5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P1 Presupuesto Aprobado</vt:lpstr>
      <vt:lpstr>P2 Presupuesto Aprobado-Ejec </vt:lpstr>
      <vt:lpstr>P3 Ejecución Mensual</vt:lpstr>
      <vt:lpstr>P4 Ejecución Trimestre 4</vt:lpstr>
      <vt:lpstr>'P1 Presupuesto Aprobado'!Print_Area</vt:lpstr>
      <vt:lpstr>'P2 Presupuesto Aprobado-Ejec '!Print_Area</vt:lpstr>
      <vt:lpstr>'P3 Ejecución Mensual'!Print_Area</vt:lpstr>
      <vt:lpstr>'P4 Ejecución Trimestre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2023-01-17T12:58:17Z</cp:lastPrinted>
  <dcterms:created xsi:type="dcterms:W3CDTF">2021-07-29T18:58:50Z</dcterms:created>
  <dcterms:modified xsi:type="dcterms:W3CDTF">2023-01-17T13:15:07Z</dcterms:modified>
</cp:coreProperties>
</file>