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CONTABILIDAD\Documentos Financieros -OAI 2024\OAI JULIO 2024\"/>
    </mc:Choice>
  </mc:AlternateContent>
  <xr:revisionPtr revIDLastSave="0" documentId="13_ncr:1_{6E765833-DDA9-477A-8831-DE09D6C9DE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 2024" sheetId="6" r:id="rId1"/>
    <sheet name="Hoja4" sheetId="8" r:id="rId2"/>
    <sheet name="Marzo 2024" sheetId="3" state="hidden" r:id="rId3"/>
    <sheet name="Hoja2" sheetId="5" state="hidden" r:id="rId4"/>
    <sheet name="Analisis por anti" sheetId="2" state="hidden" r:id="rId5"/>
    <sheet name="Hoja1" sheetId="4" state="hidden" r:id="rId6"/>
  </sheets>
  <definedNames>
    <definedName name="_xlnm._FilterDatabase" localSheetId="0" hidden="1">'JULIO 2024'!$B$11:$J$46</definedName>
    <definedName name="_xlnm.Print_Area" localSheetId="0">'JULIO 2024'!$B$1:$J$66</definedName>
    <definedName name="_xlnm.Print_Area" localSheetId="2">'Marzo 2024'!$B$2:$J$49</definedName>
    <definedName name="_xlnm.Print_Titles" localSheetId="0">'JULIO 2024'!$1:$11</definedName>
    <definedName name="_xlnm.Print_Titles" localSheetId="2">'Marzo 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6" i="6" l="1"/>
  <c r="G33" i="3" l="1"/>
  <c r="C26" i="5"/>
  <c r="B25" i="5"/>
  <c r="C25" i="5"/>
  <c r="C24" i="5"/>
  <c r="B8" i="5"/>
  <c r="C8" i="5"/>
  <c r="C18" i="5"/>
  <c r="C16" i="5"/>
  <c r="C12" i="5"/>
  <c r="C11" i="5"/>
  <c r="C13" i="5"/>
  <c r="C17" i="5"/>
  <c r="C7" i="5"/>
  <c r="C6" i="5"/>
  <c r="C9" i="5"/>
  <c r="C20" i="5"/>
  <c r="C27" i="5"/>
  <c r="D10" i="4"/>
  <c r="D12" i="4"/>
  <c r="D15" i="4"/>
  <c r="G43" i="2"/>
  <c r="G41" i="2"/>
  <c r="G39" i="2"/>
  <c r="G37" i="2"/>
  <c r="G35" i="2"/>
  <c r="D18" i="2"/>
  <c r="F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tc={6F582A95-7284-4AB1-B6EE-B50C5DD9B63E}</author>
  </authors>
  <commentList>
    <comment ref="B8" authorId="0" shapeId="0" xr:uid="{6F582A95-7284-4AB1-B6EE-B50C5DD9B63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Un ticket de mil fue entregado del 1 al 2 de Febrero 2022
</t>
      </text>
    </comment>
  </commentList>
</comments>
</file>

<file path=xl/sharedStrings.xml><?xml version="1.0" encoding="utf-8"?>
<sst xmlns="http://schemas.openxmlformats.org/spreadsheetml/2006/main" count="333" uniqueCount="236">
  <si>
    <t>PROVEEDOR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</si>
  <si>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</si>
  <si>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</si>
  <si>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</si>
  <si>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</si>
  <si>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</si>
  <si>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</si>
  <si>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</si>
  <si>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</si>
  <si>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</si>
  <si>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</si>
  <si>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</si>
  <si>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</si>
  <si>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</si>
  <si>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</si>
  <si>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</si>
  <si>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</si>
  <si>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</si>
  <si>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</si>
  <si>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</si>
  <si>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</si>
  <si>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</si>
  <si>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</si>
  <si>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</si>
  <si>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</si>
  <si>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</si>
  <si>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</si>
  <si>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</si>
  <si>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</si>
  <si>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</si>
  <si>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</si>
  <si>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</si>
  <si>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</si>
  <si>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</si>
  <si>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Pablo M. Grimaldi Hernández</t>
  </si>
  <si>
    <t>Pedro Pérez Corniel</t>
  </si>
  <si>
    <t>RNC</t>
  </si>
  <si>
    <t>Revisión Financiera</t>
  </si>
  <si>
    <t>Calculos Tickets Combustible</t>
  </si>
  <si>
    <t>Denominacion</t>
  </si>
  <si>
    <t>Total</t>
  </si>
  <si>
    <t>Rv Diessel</t>
  </si>
  <si>
    <t>NEXT</t>
  </si>
  <si>
    <t>NEXT Descuentos</t>
  </si>
  <si>
    <t xml:space="preserve">Total General </t>
  </si>
  <si>
    <t>Detalle</t>
  </si>
  <si>
    <t>Custodio</t>
  </si>
  <si>
    <t>Revisado Por</t>
  </si>
  <si>
    <t>Yamil Dominguez</t>
  </si>
  <si>
    <t>Jose E. Jimenez</t>
  </si>
  <si>
    <t>Enc. Administrativa</t>
  </si>
  <si>
    <t>Contador</t>
  </si>
  <si>
    <t>Cierre de Mes de Febrero 2023</t>
  </si>
  <si>
    <t>Pablo Grimaldi</t>
  </si>
  <si>
    <t>Enc. Advo y Financiero</t>
  </si>
  <si>
    <t xml:space="preserve">       Enc. Administrativo y Financiero</t>
  </si>
  <si>
    <t>MINISTERIO DE AGRICULTURA</t>
  </si>
  <si>
    <t>DIRECCION EJECUTIVA DE LA COMISION DE FOMENTO  A LA TECNIFICACION DEL SISTEMA NACIONAL DE RIEGO</t>
  </si>
  <si>
    <t>ITEM</t>
  </si>
  <si>
    <t>FACTURA FISCAL NO.</t>
  </si>
  <si>
    <t>MONTO</t>
  </si>
  <si>
    <t>CONCEPTO</t>
  </si>
  <si>
    <t xml:space="preserve">CONDICION </t>
  </si>
  <si>
    <t>FECHA ENTREGA</t>
  </si>
  <si>
    <t>FECHA FACTURA</t>
  </si>
  <si>
    <t>B1500000901</t>
  </si>
  <si>
    <t>Pily Gourmet, SRL</t>
  </si>
  <si>
    <t xml:space="preserve">Servicio de Catering </t>
  </si>
  <si>
    <t>B1500000003</t>
  </si>
  <si>
    <t>Honorarios Profesionales</t>
  </si>
  <si>
    <t>B1500000005</t>
  </si>
  <si>
    <t>B1500003943</t>
  </si>
  <si>
    <t>Compra de Materiales Eléctricos</t>
  </si>
  <si>
    <t>Milena Tours</t>
  </si>
  <si>
    <t>B1500006122</t>
  </si>
  <si>
    <t>Francisco Núñez Cáceres</t>
  </si>
  <si>
    <t>Ramón Sena</t>
  </si>
  <si>
    <t>B1500014782</t>
  </si>
  <si>
    <t>B1500014748</t>
  </si>
  <si>
    <t>B1500014732</t>
  </si>
  <si>
    <t xml:space="preserve">Crédito </t>
  </si>
  <si>
    <t>Estación de Café Actividad Integridad en fecha 13/12/2023</t>
  </si>
  <si>
    <t xml:space="preserve">  Revisado por</t>
  </si>
  <si>
    <t xml:space="preserve"> José E. Jiménez</t>
  </si>
  <si>
    <t xml:space="preserve"> Preparado por</t>
  </si>
  <si>
    <t xml:space="preserve">                                   Autorizado por</t>
  </si>
  <si>
    <t>Max Ferreteria, SRL</t>
  </si>
  <si>
    <t>CUENTAS POR PAGAR AL 31 DE MARZO 2024</t>
  </si>
  <si>
    <t>B1500000641</t>
  </si>
  <si>
    <t>RV Diesel, SRL</t>
  </si>
  <si>
    <t>Adquicisión de combustible a granel para uso de la Planta Eléctrica de la Institución, TNR</t>
  </si>
  <si>
    <t>Adquicisión de Tickets de Combustible para uso de la Institución, TNR</t>
  </si>
  <si>
    <t>CORAMCA, SRL</t>
  </si>
  <si>
    <t>Adquicisión de Materiales Ferreteros del 1er Trimestre para uso de la Institución TNR, según Factura #B1500000344</t>
  </si>
  <si>
    <t>B1500000344</t>
  </si>
  <si>
    <t>Pago Mantenimiento Flotilla vehicular de 7 Camionetas Mazda BT-50, de Tecnificación Nacional de Riego, según O/C TNR-2024-00009</t>
  </si>
  <si>
    <t>Viamar, S.A.</t>
  </si>
  <si>
    <t xml:space="preserve">Adquicisión de Insumos de Cocina para uso de la Institución según factura # B1500001407 </t>
  </si>
  <si>
    <t>Prolimdes Comercial, SRL</t>
  </si>
  <si>
    <t>B1500001407</t>
  </si>
  <si>
    <t>GTG Industrial, SRL</t>
  </si>
  <si>
    <t xml:space="preserve">Adquicisión de Insumos de Cocina para uso de la Institución según factura # B1500004009 </t>
  </si>
  <si>
    <t>B1500004009</t>
  </si>
  <si>
    <t>B1500000001</t>
  </si>
  <si>
    <t xml:space="preserve">Adquicisión de Insumos de Cocina para uso de la Institución según factura # B1500000001 </t>
  </si>
  <si>
    <t>Gustaces, SRL</t>
  </si>
  <si>
    <t xml:space="preserve">Adquicisión de Botellas de tintas para ser usadas en la Institución Tecnificación Nacional de Riego, según O/C# TNR-2024-00038 </t>
  </si>
  <si>
    <t>Equipos &amp; Accesorios, S.R.L.</t>
  </si>
  <si>
    <t>B1500001016</t>
  </si>
  <si>
    <t>PPS Pest Protect Solutions, SRL</t>
  </si>
  <si>
    <t>B1500000412</t>
  </si>
  <si>
    <t xml:space="preserve">Contratación Servicio de Fumigación en la Cede Central de Tecnificación Nacional de Riego, según O/C# TNR-2024-00022 </t>
  </si>
  <si>
    <t>Maylen Elizabeth Andon Sansur</t>
  </si>
  <si>
    <t>Contratación Servicio de Catering para Actividad Interna con Entidades Bancarias, en la Cede Central de Tecnificación Nacional de Riego, según O/C# TNR-2024-00008</t>
  </si>
  <si>
    <t>B1500000277</t>
  </si>
  <si>
    <t>Compañía Dominicana de Teléfonos, C POR A</t>
  </si>
  <si>
    <t>E450000038395</t>
  </si>
  <si>
    <t>E450000038394</t>
  </si>
  <si>
    <t>Pago de Servicio de Internet Institucional, corresondiente al mes de Marzo 2024, Intitución, TNR</t>
  </si>
  <si>
    <t>Pago de Servicio de Telefonía Fija  Institucional, corresondiente al mes de Marzo 2024, Intitución, TNR</t>
  </si>
  <si>
    <t>Servicio Flotas Institucionales correspondiente al mes de Marzo 2024, Intitución, TNR</t>
  </si>
  <si>
    <t>ALL Office Solutions TS, SRL</t>
  </si>
  <si>
    <t>Servicio Chips para drones correspondiente al mes de Marzo 2024, Intitución, TNR</t>
  </si>
  <si>
    <t>E45000007187</t>
  </si>
  <si>
    <t>E45000007179</t>
  </si>
  <si>
    <t>Adquicisión de Toners para uso Instituciional en Tecnificación Nacional de Riego, según O/C #TNR-2024-00040</t>
  </si>
  <si>
    <t>B1500002275</t>
  </si>
  <si>
    <t xml:space="preserve">                                         Enc. de  Contabilidad</t>
  </si>
  <si>
    <t xml:space="preserve">                   Enc. Contabilidad </t>
  </si>
  <si>
    <t>Crédito</t>
  </si>
  <si>
    <t xml:space="preserve">                    </t>
  </si>
  <si>
    <t>CUENTAS POR PAGAR AL 31 DE JULIO 2024</t>
  </si>
  <si>
    <t>ACTUALIDADES VD, SRL</t>
  </si>
  <si>
    <t>PLANETA AZUL, SA</t>
  </si>
  <si>
    <t>BLUEBOX SOLUTIONS, SRL</t>
  </si>
  <si>
    <t>VIAMAR, SA</t>
  </si>
  <si>
    <t>SILICIO TECHNOLOGY</t>
  </si>
  <si>
    <t>INSIGTH,SRL</t>
  </si>
  <si>
    <t>P.W.A, EILR</t>
  </si>
  <si>
    <t>COMPAÑÍA DOMINICACNA DE TELEFONO</t>
  </si>
  <si>
    <t>ALL OFFICE SOLUTIONS</t>
  </si>
  <si>
    <t>SEGURO NACIONAL DE SALUD</t>
  </si>
  <si>
    <t>EDESUR DOMINICANA, SA</t>
  </si>
  <si>
    <t>DIPULGLIA PC OUTLET STORE, SRL</t>
  </si>
  <si>
    <t xml:space="preserve">MAYLEN E. ANDON S. </t>
  </si>
  <si>
    <t>PAGO FACTURA  ADQUISICION DE MOBILIARIOS Y EQUIPOS DE CLIMATIZACION, FACTURA NO. B1500001840. PAGO UNICO ORDEN DE COMPRA NO. TNR-2024-00064.</t>
  </si>
  <si>
    <t>PAGO FACTURA SERVICIOS DE JARDINERIA PARA LA SEDE CENTRAL DE LA INSTITUCION, TNR. FACTURA NO.B1500000502. PAGO UNICO ORDEN DE COMPRA NO. TNR-2024-00072.</t>
  </si>
  <si>
    <t>PAGO FACTURAS SERVICIOS DE CATERING, FACTURA NO. B1500000063 . PAGO UNICO ORDEN DE COMPRA NO. TNR-2024-00074.</t>
  </si>
  <si>
    <t>PAGO FACTURAS SERVICIOS DE CATERING, FACTURA NO. B1500000064. PAGO UNICO ORDEN DE COMPRA NO. TNR-2024-00074.</t>
  </si>
  <si>
    <t>PAGO FACTURA SERVICIOS DE MONITOREO, RASTREO Y LOCALIZACION GPS. FACTURA NO. B1500000080. PAGO UNICO ORDEN DE COMPRA NO. TNR-2024-00081.</t>
  </si>
  <si>
    <t>PAGO FACTURA ADQUISICION LICENCIA DE SOFTWARE, FACTURA NO. B1500000235. PAGO UNICO ORDEN DE COMPRA NO. TNR-2024-00084.</t>
  </si>
  <si>
    <t>PAGO FACTURA ADQUISICION DE MATERIALES FERRETERO. FACTURA NO. B1500002428. PAGO UNICO ORDEN DE COMPRA NO.TNR-2024-00090.</t>
  </si>
  <si>
    <t>PAGO FACTURA  ADQUISICION DE MATERIALES FERRETEROS, FACTURA NO. B1500000366. PAGO UNICO ORDEN DE COMPRA NO. TNR-2024-00089.</t>
  </si>
  <si>
    <t>PAGO FACTURA DE MANTENIENTO VEHICULO, FACTURA NO. E450000001644. PAGO PARCIAL ORDEN DE COMPRA NO. TNR-2024-00009.</t>
  </si>
  <si>
    <t>PAGO FACTURA ADQUISICION DE 3 ( TRES ) LICENCIAS INFORMATICAS, FACTURA NO. E450000000013. PAGO UNICO CONTRATO NO. TNR-2024-00068.</t>
  </si>
  <si>
    <t>PAGO ADQUISICION ARTICULOS INSTITUCIONALES, FACTURA NO. B1500002160. PAGO UNICO ORDEN DE COMPRA NO. TNR-2024-00080.</t>
  </si>
  <si>
    <t>PAGO FACTURA  ADQUISICION EQUIPOS AUDIOVISUALES. FACTURA NO. B1500002439. PAGO UNICO ORDEN DE COMPRA NO. TNR-2024-00086.</t>
  </si>
  <si>
    <t>PAGO FACTURA CONSULTAS PSICOLOGICAS COLABORADORES CORRESPONDIENTE AL MES DE JUNIO 2024. FACTURA NO. TNR-2024-B150000000027. PAGO PARCIAL ORDEN DE COMPRA NO. TNR-2024-00031.</t>
  </si>
  <si>
    <t>PAGO FACTURA SEGURO PLANES COMPLENTARIOS, COLABORADORES  TNR. CORRESPNDIENTE AL MES DE JULIO 2024.</t>
  </si>
  <si>
    <t xml:space="preserve">PAGO LLENADO DE 59 BOTELLONES DE AGUA. FACTURA NO. B1500184709. </t>
  </si>
  <si>
    <t>PAGO LLENADO DE 52 BOTELLONES DE AGUA. FACTURA NO. B1500184997. PAGO PARCIAL ORDEN DE COMPRA NO.  TNR-2024-00001.</t>
  </si>
  <si>
    <t>PAGO ADQUISICION 6 LICENCIAS INFORMATICAS.  FACTURA NO. B1500000114. ORDEN DE COMPRA NO. TNR-2024-00069.</t>
  </si>
  <si>
    <t>PAGO SERVICIO DE MATRICULACION PERIODO ENERO-ABRIL MAESTRIA GESTION SOSTENIBLE DEL AGUA.</t>
  </si>
  <si>
    <t>PAGO SERVICIO DE MATRICULACION PERIODO MAYO-AGOSTO MAESTRIA GESTION SOSTENIBLE DEL AGUA.</t>
  </si>
  <si>
    <t>PAGO ADQUISICION DE BOTELLAS DE TINTAS Y TONERS LOS CUALES SERAN USADOS EN LA DIRECCION EJECUTIVA DE LA COMISION DE FOMENTO A LA TECNIFICACION DEL SISTEMA NACIONAL DE RIEGO.ORDEN DE COMPRA NO.TNR-2024-00091.</t>
  </si>
  <si>
    <t>PAGO ADQUISICION DE ARTICULOS AUDIOVISUALES PARA EL AREA DE COMUNICACIONES. FACTURA NO. B1500001146. ORDEN DE COMPRA NO. TNR-2024-00088.</t>
  </si>
  <si>
    <t>PAGO FACTURA  SERVICIOS DE TELEFONIA FIJA, INSTITUCION TNR, CORRESPONDIENTE AL MES DE JULIO 2024.</t>
  </si>
  <si>
    <t xml:space="preserve">PAGO FACTURA SERVICIO DE INTERNET INSTITUCIONAL TNR. CORRESPONDIENTE AL MES DE JULIO 2024. </t>
  </si>
  <si>
    <t>PAGO FACTURA SERVICIO INTERNET CHIPS PARA DRONES. CORRESPONDIENTE AL MES DE JULIO 2024.</t>
  </si>
  <si>
    <t>PAGO FACTURA SERVICIO DE FLOTA TNR. CORRESPONDIENTE AL MES DE JULIO 2024.</t>
  </si>
  <si>
    <t>PAGO MANTENIMIENTO FLOTILLA VEHICULAR CAMIONETA MAZDA BT-50, CHASIS NO. 001010. FACTURA NO. E450000001722. ORDEN DE COMPRA NO. TNR-2024-00009.</t>
  </si>
  <si>
    <t>PAGO COMPRA DE TONERS Y CARTUCHOS. FACTURA NO.B1500002437. ORDEN DE COMPRA NO. TNR-2024-00093.</t>
  </si>
  <si>
    <t>PAGO FACTURA PERIODO 04/06/2024 al 05/07/2024. FACTURA NO. B1500012097.</t>
  </si>
  <si>
    <t>PAGO ADQUISICION DE EQUIPOS TECNOLOGICOS. FACTURA NO.B1500000798. ORDEN DE COMPRA NO. TNR-2024-00070.</t>
  </si>
  <si>
    <t>PAGO ADQUISICION DE ARTICULOS AUDIOVISUALES.  FACTURA NO. B1500005859. ORDEN DE COMPRA NO. TNR-2024-00087.</t>
  </si>
  <si>
    <t>PAGO SERVICIO DE CATERING.  FACTURA NO. B1500000352. ORDEN DE COMPRA NO. TNR-2024-00096.</t>
  </si>
  <si>
    <t xml:space="preserve">PAGO SERVICIO DE CATERING. FACTURA NO. B1500000069. </t>
  </si>
  <si>
    <t xml:space="preserve">PAGO SERVICIO DE CATERING. FACTURA NO. B1500000067. </t>
  </si>
  <si>
    <t>SOLUCIONES INTEGRALES CAF, SRL</t>
  </si>
  <si>
    <t>LUCEN FIESTAS,SRL</t>
  </si>
  <si>
    <t>OFFITEK, SRL</t>
  </si>
  <si>
    <t>PONTIFICIA UNIVERSIDAD CATOLICA MADRE Y MAESTRA</t>
  </si>
  <si>
    <t>RAMIREZ &amp; MOJICA ENVOY</t>
  </si>
  <si>
    <t>MULTIGRABADO, SRL</t>
  </si>
  <si>
    <t>GRUPO MMV, SRL</t>
  </si>
  <si>
    <t>MAET INNOVATION TEAM, SRL</t>
  </si>
  <si>
    <t>ENFOQUE DIGITAL</t>
  </si>
  <si>
    <t>SECURITY FORCE</t>
  </si>
  <si>
    <t>4/7/2024</t>
  </si>
  <si>
    <t>401516454</t>
  </si>
  <si>
    <t>00-112181243</t>
  </si>
  <si>
    <t>B1500001840</t>
  </si>
  <si>
    <t>B1500000502</t>
  </si>
  <si>
    <t>B1500000063</t>
  </si>
  <si>
    <t>B1500000064</t>
  </si>
  <si>
    <t>B1500000080</t>
  </si>
  <si>
    <t>B1500184709</t>
  </si>
  <si>
    <t>B1500000235</t>
  </si>
  <si>
    <t>B1500001146</t>
  </si>
  <si>
    <t>B1500002428</t>
  </si>
  <si>
    <t>B1500000366</t>
  </si>
  <si>
    <t>E450000001644</t>
  </si>
  <si>
    <t>E450000000013</t>
  </si>
  <si>
    <t>B1500000028</t>
  </si>
  <si>
    <t>B1500002160</t>
  </si>
  <si>
    <t>B1500002439</t>
  </si>
  <si>
    <t>B1500008793</t>
  </si>
  <si>
    <t>B1500008792</t>
  </si>
  <si>
    <t>B1500000027</t>
  </si>
  <si>
    <t>B1500184997</t>
  </si>
  <si>
    <t>B1500000114</t>
  </si>
  <si>
    <t>E450000048607</t>
  </si>
  <si>
    <t>E450000048606</t>
  </si>
  <si>
    <t>E450000050354</t>
  </si>
  <si>
    <t>E450000050346</t>
  </si>
  <si>
    <t>E450000001722</t>
  </si>
  <si>
    <t>B1500002437</t>
  </si>
  <si>
    <t>B1500012097</t>
  </si>
  <si>
    <t>B1500542528</t>
  </si>
  <si>
    <t>B1500000798</t>
  </si>
  <si>
    <t>B1500005859</t>
  </si>
  <si>
    <t>B1500000352</t>
  </si>
  <si>
    <t>B1500000069</t>
  </si>
  <si>
    <t>B1500000067</t>
  </si>
  <si>
    <t>B1500000066</t>
  </si>
  <si>
    <t xml:space="preserve">                                   José E. Jiménez</t>
  </si>
  <si>
    <t xml:space="preserve">                                    Preparado por</t>
  </si>
  <si>
    <t>TOTALES</t>
  </si>
  <si>
    <t>PAGO SERVICIO DE CATERING. FACTURA NO. B1500000066.</t>
  </si>
  <si>
    <t xml:space="preserve">               Enc. de  Contabilidad</t>
  </si>
  <si>
    <t xml:space="preserve">                                      Carolin Sosa F.</t>
  </si>
  <si>
    <t xml:space="preserve">                                        Revisado por</t>
  </si>
  <si>
    <t xml:space="preserve">                                Enc. División Financiera</t>
  </si>
  <si>
    <t xml:space="preserve">                                                             Pablo M. Grimaldi Hernández</t>
  </si>
  <si>
    <t xml:space="preserve">                                                                        Autorizado por</t>
  </si>
  <si>
    <t xml:space="preserve">                                                           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</si>
</sst>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#########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sz val="20"/>
      <color rgb="FF000000"/>
      <name val="Times New Roman"/>
      <family val="1"/>
    </font>
    <font>
      <b/>
      <i/>
      <sz val="20"/>
      <color indexed="8"/>
      <name val="Times New Roman"/>
      <family val="1"/>
    </font>
    <font>
      <sz val="8"/>
      <name val="Calibri"/>
      <family val="2"/>
      <scheme val="minor"/>
    </font>
    <font>
      <sz val="20"/>
      <color rgb="FF000000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b/>
      <sz val="22"/>
      <color theme="1"/>
      <name val="Times New Roman"/>
      <family val="1"/>
    </font>
    <font>
      <b/>
      <i/>
      <sz val="22"/>
      <color indexed="8"/>
      <name val="Times New Roman"/>
      <family val="1"/>
    </font>
    <font>
      <b/>
      <sz val="22"/>
      <color indexed="8"/>
      <name val="Times New Roman"/>
      <family val="1"/>
    </font>
    <font>
      <b/>
      <sz val="26"/>
      <color indexed="8"/>
      <name val="Times New Roman"/>
      <family val="1"/>
    </font>
    <font>
      <b/>
      <sz val="28"/>
      <color indexed="8"/>
      <name val="Times New Roman"/>
      <family val="1"/>
    </font>
    <font>
      <b/>
      <sz val="28"/>
      <color theme="1"/>
      <name val="Times New Roman"/>
      <family val="1"/>
    </font>
    <font>
      <b/>
      <sz val="28"/>
      <name val="Times New Roman"/>
      <family val="1"/>
    </font>
    <font>
      <b/>
      <i/>
      <sz val="28"/>
      <color indexed="8"/>
      <name val="Times New Roman"/>
      <family val="1"/>
    </font>
    <font>
      <b/>
      <i/>
      <sz val="30"/>
      <color indexed="8"/>
      <name val="Times New Roman"/>
      <family val="1"/>
    </font>
    <font>
      <b/>
      <sz val="36"/>
      <color indexed="8"/>
      <name val="Times New Roman"/>
      <family val="1"/>
    </font>
    <font>
      <b/>
      <sz val="36"/>
      <color rgb="FF000000"/>
      <name val="Times New Roman"/>
      <family val="1"/>
    </font>
    <font>
      <b/>
      <sz val="36"/>
      <color theme="1"/>
      <name val="Times New Roman"/>
      <family val="1"/>
    </font>
    <font>
      <b/>
      <sz val="36"/>
      <name val="Times New Roman"/>
      <family val="1"/>
    </font>
    <font>
      <b/>
      <i/>
      <sz val="36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43" fontId="3" fillId="0" borderId="2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2" xfId="0" applyNumberFormat="1" applyFont="1" applyBorder="1"/>
    <xf numFmtId="43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43" fontId="0" fillId="0" borderId="0" xfId="1" applyFont="1"/>
    <xf numFmtId="43" fontId="0" fillId="0" borderId="16" xfId="0" applyNumberFormat="1" applyBorder="1"/>
    <xf numFmtId="43" fontId="5" fillId="0" borderId="16" xfId="1" applyFont="1" applyBorder="1"/>
    <xf numFmtId="43" fontId="5" fillId="0" borderId="17" xfId="0" applyNumberFormat="1" applyFont="1" applyBorder="1"/>
    <xf numFmtId="43" fontId="0" fillId="0" borderId="1" xfId="1" applyFont="1" applyBorder="1"/>
    <xf numFmtId="43" fontId="0" fillId="0" borderId="17" xfId="1" applyFont="1" applyBorder="1"/>
    <xf numFmtId="43" fontId="0" fillId="0" borderId="17" xfId="0" applyNumberFormat="1" applyBorder="1"/>
    <xf numFmtId="0" fontId="9" fillId="0" borderId="0" xfId="0" applyFont="1"/>
    <xf numFmtId="14" fontId="0" fillId="0" borderId="0" xfId="0" applyNumberFormat="1" applyAlignment="1">
      <alignment horizontal="center"/>
    </xf>
    <xf numFmtId="18" fontId="5" fillId="0" borderId="0" xfId="0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43" fontId="10" fillId="0" borderId="0" xfId="1" applyFont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0" fillId="0" borderId="0" xfId="1" applyFont="1" applyBorder="1"/>
    <xf numFmtId="0" fontId="10" fillId="0" borderId="0" xfId="0" applyFont="1" applyAlignment="1">
      <alignment horizontal="left"/>
    </xf>
    <xf numFmtId="43" fontId="10" fillId="0" borderId="0" xfId="0" applyNumberFormat="1" applyFont="1"/>
    <xf numFmtId="0" fontId="15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1" fillId="0" borderId="10" xfId="0" applyFont="1" applyBorder="1"/>
    <xf numFmtId="0" fontId="12" fillId="3" borderId="0" xfId="0" applyFont="1" applyFill="1" applyAlignment="1">
      <alignment horizontal="center" vertical="justify" wrapText="1"/>
    </xf>
    <xf numFmtId="0" fontId="16" fillId="6" borderId="2" xfId="0" applyFont="1" applyFill="1" applyBorder="1" applyAlignment="1">
      <alignment horizontal="center" vertical="justify" wrapText="1"/>
    </xf>
    <xf numFmtId="0" fontId="16" fillId="6" borderId="3" xfId="0" applyFont="1" applyFill="1" applyBorder="1" applyAlignment="1">
      <alignment horizontal="center" vertical="justify" wrapText="1"/>
    </xf>
    <xf numFmtId="44" fontId="16" fillId="6" borderId="2" xfId="0" applyNumberFormat="1" applyFont="1" applyFill="1" applyBorder="1" applyAlignment="1">
      <alignment horizontal="center" vertical="justify" wrapText="1"/>
    </xf>
    <xf numFmtId="1" fontId="18" fillId="3" borderId="2" xfId="2" applyNumberFormat="1" applyFont="1" applyFill="1" applyBorder="1" applyAlignment="1" applyProtection="1">
      <alignment horizontal="left"/>
      <protection locked="0"/>
    </xf>
    <xf numFmtId="44" fontId="18" fillId="3" borderId="2" xfId="2" applyFont="1" applyFill="1" applyBorder="1" applyAlignment="1" applyProtection="1">
      <alignment horizontal="left"/>
      <protection locked="0"/>
    </xf>
    <xf numFmtId="0" fontId="17" fillId="3" borderId="2" xfId="0" applyFont="1" applyFill="1" applyBorder="1" applyAlignment="1">
      <alignment horizontal="center" wrapText="1"/>
    </xf>
    <xf numFmtId="14" fontId="17" fillId="3" borderId="2" xfId="0" applyNumberFormat="1" applyFont="1" applyFill="1" applyBorder="1" applyAlignment="1">
      <alignment horizontal="center" wrapText="1"/>
    </xf>
    <xf numFmtId="44" fontId="16" fillId="3" borderId="2" xfId="0" applyNumberFormat="1" applyFont="1" applyFill="1" applyBorder="1" applyAlignment="1" applyProtection="1">
      <alignment horizontal="center" wrapText="1"/>
      <protection locked="0"/>
    </xf>
    <xf numFmtId="44" fontId="17" fillId="3" borderId="2" xfId="0" applyNumberFormat="1" applyFont="1" applyFill="1" applyBorder="1" applyAlignment="1">
      <alignment horizontal="center"/>
    </xf>
    <xf numFmtId="44" fontId="17" fillId="3" borderId="2" xfId="0" applyNumberFormat="1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" xfId="0" applyFont="1" applyBorder="1"/>
    <xf numFmtId="43" fontId="17" fillId="0" borderId="2" xfId="0" applyNumberFormat="1" applyFont="1" applyBorder="1" applyAlignment="1">
      <alignment horizontal="center"/>
    </xf>
    <xf numFmtId="0" fontId="18" fillId="0" borderId="2" xfId="0" applyFont="1" applyBorder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43" fontId="17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0" applyFont="1"/>
    <xf numFmtId="43" fontId="18" fillId="0" borderId="0" xfId="1" applyFont="1" applyBorder="1"/>
    <xf numFmtId="0" fontId="20" fillId="0" borderId="0" xfId="0" applyFont="1" applyAlignment="1">
      <alignment horizontal="left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 applyProtection="1">
      <alignment horizontal="left"/>
      <protection locked="0"/>
    </xf>
    <xf numFmtId="1" fontId="18" fillId="0" borderId="2" xfId="2" applyNumberFormat="1" applyFont="1" applyFill="1" applyBorder="1" applyAlignment="1" applyProtection="1">
      <alignment horizontal="left"/>
      <protection locked="0"/>
    </xf>
    <xf numFmtId="44" fontId="18" fillId="0" borderId="2" xfId="2" applyFont="1" applyFill="1" applyBorder="1" applyAlignment="1" applyProtection="1">
      <alignment horizontal="left"/>
      <protection locked="0"/>
    </xf>
    <xf numFmtId="14" fontId="17" fillId="0" borderId="2" xfId="0" applyNumberFormat="1" applyFont="1" applyBorder="1" applyAlignment="1">
      <alignment wrapText="1"/>
    </xf>
    <xf numFmtId="44" fontId="16" fillId="0" borderId="2" xfId="0" applyNumberFormat="1" applyFont="1" applyBorder="1" applyAlignment="1" applyProtection="1">
      <alignment horizontal="center"/>
      <protection locked="0"/>
    </xf>
    <xf numFmtId="0" fontId="17" fillId="0" borderId="2" xfId="0" applyFont="1" applyBorder="1" applyAlignment="1">
      <alignment horizontal="center" wrapText="1"/>
    </xf>
    <xf numFmtId="14" fontId="17" fillId="0" borderId="2" xfId="0" applyNumberFormat="1" applyFont="1" applyBorder="1" applyAlignment="1">
      <alignment horizontal="center" wrapText="1"/>
    </xf>
    <xf numFmtId="44" fontId="17" fillId="0" borderId="2" xfId="0" applyNumberFormat="1" applyFont="1" applyBorder="1" applyAlignment="1" applyProtection="1">
      <alignment horizontal="center"/>
      <protection locked="0"/>
    </xf>
    <xf numFmtId="14" fontId="18" fillId="0" borderId="2" xfId="0" applyNumberFormat="1" applyFont="1" applyBorder="1"/>
    <xf numFmtId="44" fontId="16" fillId="0" borderId="2" xfId="0" applyNumberFormat="1" applyFont="1" applyBorder="1" applyAlignment="1" applyProtection="1">
      <alignment horizontal="center" wrapText="1"/>
      <protection locked="0"/>
    </xf>
    <xf numFmtId="14" fontId="18" fillId="0" borderId="2" xfId="0" applyNumberFormat="1" applyFont="1" applyBorder="1" applyAlignment="1">
      <alignment wrapText="1"/>
    </xf>
    <xf numFmtId="44" fontId="18" fillId="0" borderId="2" xfId="2" applyFont="1" applyFill="1" applyBorder="1" applyAlignment="1">
      <alignment horizontal="left"/>
    </xf>
    <xf numFmtId="44" fontId="17" fillId="0" borderId="2" xfId="0" applyNumberFormat="1" applyFont="1" applyBorder="1" applyAlignment="1">
      <alignment horizontal="center" wrapText="1"/>
    </xf>
    <xf numFmtId="0" fontId="17" fillId="0" borderId="2" xfId="0" applyFont="1" applyBorder="1" applyAlignment="1" applyProtection="1">
      <alignment horizontal="left"/>
      <protection locked="0"/>
    </xf>
    <xf numFmtId="4" fontId="10" fillId="0" borderId="0" xfId="0" applyNumberFormat="1" applyFont="1"/>
    <xf numFmtId="164" fontId="18" fillId="0" borderId="2" xfId="2" applyNumberFormat="1" applyFont="1" applyFill="1" applyBorder="1" applyAlignment="1" applyProtection="1">
      <alignment horizontal="left"/>
      <protection locked="0"/>
    </xf>
    <xf numFmtId="0" fontId="18" fillId="3" borderId="2" xfId="0" applyFont="1" applyFill="1" applyBorder="1" applyAlignment="1" applyProtection="1">
      <alignment horizontal="left"/>
      <protection locked="0"/>
    </xf>
    <xf numFmtId="44" fontId="18" fillId="3" borderId="2" xfId="2" applyFont="1" applyFill="1" applyBorder="1" applyAlignment="1">
      <alignment horizontal="left"/>
    </xf>
    <xf numFmtId="14" fontId="18" fillId="3" borderId="2" xfId="0" applyNumberFormat="1" applyFont="1" applyFill="1" applyBorder="1" applyAlignment="1">
      <alignment wrapText="1"/>
    </xf>
    <xf numFmtId="0" fontId="10" fillId="3" borderId="0" xfId="0" applyFont="1" applyFill="1"/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43" fontId="24" fillId="0" borderId="0" xfId="0" applyNumberFormat="1" applyFont="1" applyAlignment="1">
      <alignment horizontal="center"/>
    </xf>
    <xf numFmtId="0" fontId="23" fillId="0" borderId="0" xfId="0" applyFont="1"/>
    <xf numFmtId="0" fontId="25" fillId="0" borderId="0" xfId="0" applyFont="1"/>
    <xf numFmtId="43" fontId="23" fillId="0" borderId="0" xfId="1" applyFont="1" applyBorder="1"/>
    <xf numFmtId="43" fontId="23" fillId="0" borderId="0" xfId="0" applyNumberFormat="1" applyFont="1"/>
    <xf numFmtId="0" fontId="23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/>
    <xf numFmtId="0" fontId="27" fillId="0" borderId="0" xfId="0" applyFont="1" applyAlignment="1">
      <alignment horizontal="left"/>
    </xf>
    <xf numFmtId="0" fontId="27" fillId="0" borderId="0" xfId="0" applyFont="1"/>
    <xf numFmtId="0" fontId="28" fillId="6" borderId="2" xfId="0" applyFont="1" applyFill="1" applyBorder="1" applyAlignment="1">
      <alignment horizontal="center" vertical="center" wrapText="1"/>
    </xf>
    <xf numFmtId="44" fontId="28" fillId="6" borderId="2" xfId="0" applyNumberFormat="1" applyFont="1" applyFill="1" applyBorder="1" applyAlignment="1">
      <alignment horizontal="center" vertical="center" wrapText="1"/>
    </xf>
    <xf numFmtId="14" fontId="29" fillId="3" borderId="2" xfId="0" applyNumberFormat="1" applyFont="1" applyFill="1" applyBorder="1" applyAlignment="1">
      <alignment horizontal="left" vertical="center"/>
    </xf>
    <xf numFmtId="1" fontId="29" fillId="0" borderId="2" xfId="2" applyNumberFormat="1" applyFont="1" applyFill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>
      <alignment horizontal="center" vertical="center"/>
    </xf>
    <xf numFmtId="1" fontId="29" fillId="0" borderId="2" xfId="2" applyNumberFormat="1" applyFont="1" applyFill="1" applyBorder="1" applyAlignment="1" applyProtection="1">
      <alignment horizontal="center" vertical="center" wrapText="1"/>
      <protection locked="0"/>
    </xf>
    <xf numFmtId="44" fontId="30" fillId="0" borderId="2" xfId="0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14" fontId="29" fillId="0" borderId="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vertical="center"/>
    </xf>
    <xf numFmtId="44" fontId="28" fillId="0" borderId="2" xfId="0" applyNumberFormat="1" applyFont="1" applyBorder="1" applyAlignment="1" applyProtection="1">
      <alignment horizontal="center" vertical="center" wrapText="1"/>
      <protection locked="0"/>
    </xf>
    <xf numFmtId="0" fontId="29" fillId="3" borderId="2" xfId="0" applyFont="1" applyFill="1" applyBorder="1" applyAlignment="1">
      <alignment vertical="center"/>
    </xf>
    <xf numFmtId="0" fontId="29" fillId="0" borderId="2" xfId="0" applyFont="1" applyBorder="1" applyAlignment="1">
      <alignment horizontal="left" vertical="center"/>
    </xf>
    <xf numFmtId="0" fontId="29" fillId="0" borderId="2" xfId="0" applyFont="1" applyBorder="1" applyAlignment="1">
      <alignment horizontal="center"/>
    </xf>
    <xf numFmtId="0" fontId="29" fillId="0" borderId="2" xfId="0" applyFont="1" applyBorder="1"/>
    <xf numFmtId="0" fontId="31" fillId="0" borderId="3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230187</xdr:colOff>
      <xdr:row>2</xdr:row>
      <xdr:rowOff>142875</xdr:rowOff>
    </xdr:from>
    <xdr:to>
      <xdr:col>3</xdr:col>
      <xdr:colOff>635000</xdr:colOff>
      <xdr:row>9</xdr:row>
      <xdr:rowOff>363422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C676984-DC6A-4A4E-ABDF-BE97D4AF8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3187" y="523875"/>
          <a:ext cx="5992813" cy="3427297"/>
        </a:xfrm>
        <a:prstGeom prst="rect">
          <a:avLst/>
        </a:prstGeom>
      </xdr:spPr>
    </xdr:pic>
    <xdr:clientData/>
  </xdr:twoCellAnchor>
  <xdr:twoCellAnchor editAs="oneCell">
    <xdr:from>
      <xdr:col>7</xdr:col>
      <xdr:colOff>3537926</xdr:colOff>
      <xdr:row>2</xdr:row>
      <xdr:rowOff>41396</xdr:rowOff>
    </xdr:from>
    <xdr:to>
      <xdr:col>9</xdr:col>
      <xdr:colOff>2514529</xdr:colOff>
      <xdr:row>9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795756-DC18-45B8-B383-E90F7451E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84676" y="422396"/>
          <a:ext cx="6120353" cy="3260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1039089</xdr:colOff>
      <xdr:row>1</xdr:row>
      <xdr:rowOff>86592</xdr:rowOff>
    </xdr:from>
    <xdr:to>
      <xdr:col>9</xdr:col>
      <xdr:colOff>1183408</xdr:colOff>
      <xdr:row>7</xdr:row>
      <xdr:rowOff>216480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C8FC07-FD86-42FE-ACBE-7BF58DDE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05566" y="274206"/>
          <a:ext cx="3333751" cy="1832842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259773</xdr:colOff>
      <xdr:row>1</xdr:row>
      <xdr:rowOff>95250</xdr:rowOff>
    </xdr:from>
    <xdr:to>
      <xdr:col>3</xdr:col>
      <xdr:colOff>707160</xdr:colOff>
      <xdr:row>7</xdr:row>
      <xdr:rowOff>257064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D91F4EF-54A0-4BE3-931E-87088AF6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659" y="282864"/>
          <a:ext cx="3377046" cy="18647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Jiménez" id="{B52AF5B9-23D6-4EBF-B5F1-0893651E6CA4}" userId="S::jose.jimenez@tecnificacionderiego.gob.do::bccaf8ea-b8bd-46a8-bfb5-5e7dcfe71e8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3-03-02T18:08:55.55" personId="{B52AF5B9-23D6-4EBF-B5F1-0893651E6CA4}" id="{6F582A95-7284-4AB1-B6EE-B50C5DD9B63E}">
    <text xml:space="preserve">Un ticket de mil fue entregado del 1 al 2 de Febrero 2022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1690-3ED0-4518-A9AB-143D3E3CC625}">
  <dimension ref="B1:P121"/>
  <sheetViews>
    <sheetView showGridLines="0" tabSelected="1" view="pageBreakPreview" topLeftCell="A25" zoomScale="30" zoomScaleNormal="40" zoomScaleSheetLayoutView="30" workbookViewId="0">
      <selection activeCell="C46" sqref="C46:F46"/>
    </sheetView>
  </sheetViews>
  <sheetFormatPr defaultColWidth="11.42578125" defaultRowHeight="25.5" x14ac:dyDescent="0.35"/>
  <cols>
    <col min="1" max="1" width="4.7109375" style="46" customWidth="1"/>
    <col min="2" max="2" width="31.42578125" style="46" customWidth="1"/>
    <col min="3" max="3" width="83.5703125" style="46" customWidth="1"/>
    <col min="4" max="4" width="97" style="46" customWidth="1"/>
    <col min="5" max="5" width="132.5703125" style="46" customWidth="1"/>
    <col min="6" max="6" width="232.85546875" style="46" customWidth="1"/>
    <col min="7" max="7" width="75.42578125" style="46" customWidth="1"/>
    <col min="8" max="8" width="54.42578125" style="46" customWidth="1"/>
    <col min="9" max="9" width="53" style="46" customWidth="1"/>
    <col min="10" max="10" width="53.42578125" style="46" customWidth="1"/>
    <col min="11" max="11" width="27" style="46" customWidth="1"/>
    <col min="12" max="12" width="11.42578125" style="46"/>
    <col min="13" max="14" width="13.140625" style="46" bestFit="1" customWidth="1"/>
    <col min="15" max="15" width="41.85546875" style="46" customWidth="1"/>
    <col min="16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2:14" ht="15" customHeight="1" x14ac:dyDescent="0.35">
      <c r="B1" s="47"/>
      <c r="C1" s="47"/>
      <c r="D1" s="47"/>
      <c r="E1" s="47"/>
      <c r="F1" s="47"/>
      <c r="G1" s="47"/>
      <c r="H1" s="47"/>
      <c r="I1" s="47"/>
      <c r="J1" s="47"/>
    </row>
    <row r="2" spans="2:14" ht="15" customHeight="1" x14ac:dyDescent="0.35">
      <c r="B2" s="47"/>
      <c r="C2" s="47"/>
      <c r="D2" s="47"/>
      <c r="E2" s="47"/>
      <c r="F2" s="47"/>
      <c r="G2" s="47"/>
      <c r="H2" s="47"/>
      <c r="I2" s="47"/>
      <c r="J2" s="47"/>
    </row>
    <row r="3" spans="2:14" ht="15" customHeight="1" x14ac:dyDescent="0.35">
      <c r="B3" s="47"/>
      <c r="C3" s="47"/>
      <c r="D3" s="47"/>
      <c r="E3" s="47"/>
      <c r="F3" s="47"/>
      <c r="G3" s="47"/>
      <c r="H3" s="47"/>
      <c r="I3" s="47"/>
      <c r="J3" s="47"/>
    </row>
    <row r="4" spans="2:14" s="55" customFormat="1" ht="26.25" x14ac:dyDescent="0.35">
      <c r="B4" s="47"/>
      <c r="C4" s="47"/>
      <c r="D4" s="47"/>
      <c r="E4" s="47"/>
      <c r="F4" s="47"/>
      <c r="G4" s="47"/>
      <c r="H4" s="47"/>
      <c r="I4" s="47"/>
      <c r="J4" s="47"/>
    </row>
    <row r="5" spans="2:14" s="55" customFormat="1" ht="45" x14ac:dyDescent="0.6">
      <c r="B5" s="137" t="s">
        <v>56</v>
      </c>
      <c r="C5" s="137"/>
      <c r="D5" s="137"/>
      <c r="E5" s="137"/>
      <c r="F5" s="137"/>
      <c r="G5" s="137"/>
      <c r="H5" s="137"/>
      <c r="I5" s="137"/>
      <c r="J5" s="137"/>
    </row>
    <row r="6" spans="2:14" s="55" customFormat="1" ht="45" x14ac:dyDescent="0.6">
      <c r="B6" s="137" t="s">
        <v>57</v>
      </c>
      <c r="C6" s="137"/>
      <c r="D6" s="137"/>
      <c r="E6" s="137"/>
      <c r="F6" s="137"/>
      <c r="G6" s="137"/>
      <c r="H6" s="137"/>
      <c r="I6" s="137"/>
      <c r="J6" s="137"/>
    </row>
    <row r="7" spans="2:14" s="55" customFormat="1" ht="39.75" customHeight="1" x14ac:dyDescent="0.6">
      <c r="B7" s="137" t="s">
        <v>131</v>
      </c>
      <c r="C7" s="137"/>
      <c r="D7" s="137"/>
      <c r="E7" s="137"/>
      <c r="F7" s="137"/>
      <c r="G7" s="137"/>
      <c r="H7" s="137"/>
      <c r="I7" s="137"/>
      <c r="J7" s="137"/>
      <c r="K7" s="47"/>
      <c r="L7" s="47"/>
      <c r="M7" s="47"/>
      <c r="N7" s="47"/>
    </row>
    <row r="8" spans="2:14" s="55" customFormat="1" ht="39.75" customHeight="1" x14ac:dyDescent="0.45">
      <c r="B8" s="115"/>
      <c r="C8" s="115"/>
      <c r="D8" s="115"/>
      <c r="E8" s="115"/>
      <c r="F8" s="115"/>
      <c r="G8" s="115"/>
      <c r="H8" s="115"/>
      <c r="I8" s="115"/>
      <c r="J8" s="115"/>
      <c r="K8" s="47"/>
      <c r="L8" s="47"/>
      <c r="M8" s="47"/>
      <c r="N8" s="47"/>
    </row>
    <row r="9" spans="2:14" s="55" customFormat="1" ht="39.75" customHeight="1" x14ac:dyDescent="0.45">
      <c r="B9" s="115"/>
      <c r="C9" s="115"/>
      <c r="D9" s="115"/>
      <c r="E9" s="115"/>
      <c r="F9" s="115"/>
      <c r="G9" s="115"/>
      <c r="H9" s="115"/>
      <c r="I9" s="115"/>
      <c r="J9" s="115"/>
      <c r="K9" s="47"/>
      <c r="L9" s="47"/>
      <c r="M9" s="47"/>
      <c r="N9" s="47"/>
    </row>
    <row r="10" spans="2:14" s="55" customFormat="1" ht="62.25" customHeight="1" x14ac:dyDescent="0.45">
      <c r="B10" s="116"/>
      <c r="C10" s="116"/>
      <c r="D10" s="116"/>
      <c r="E10" s="116"/>
      <c r="F10" s="116"/>
      <c r="G10" s="116"/>
      <c r="H10" s="116"/>
      <c r="I10" s="116"/>
      <c r="J10" s="116"/>
      <c r="K10" s="46"/>
      <c r="L10" s="56"/>
      <c r="M10" s="56"/>
    </row>
    <row r="11" spans="2:14" s="55" customFormat="1" ht="93" customHeight="1" x14ac:dyDescent="0.25">
      <c r="B11" s="119" t="s">
        <v>58</v>
      </c>
      <c r="C11" s="119" t="s">
        <v>59</v>
      </c>
      <c r="D11" s="119" t="s">
        <v>36</v>
      </c>
      <c r="E11" s="119" t="s">
        <v>0</v>
      </c>
      <c r="F11" s="119" t="s">
        <v>61</v>
      </c>
      <c r="G11" s="120" t="s">
        <v>60</v>
      </c>
      <c r="H11" s="119" t="s">
        <v>62</v>
      </c>
      <c r="I11" s="120" t="s">
        <v>64</v>
      </c>
      <c r="J11" s="120" t="s">
        <v>63</v>
      </c>
      <c r="K11" s="58"/>
      <c r="L11" s="58"/>
    </row>
    <row r="12" spans="2:14" ht="188.25" customHeight="1" x14ac:dyDescent="0.35">
      <c r="B12" s="123">
        <v>1</v>
      </c>
      <c r="C12" s="121" t="s">
        <v>191</v>
      </c>
      <c r="D12" s="124">
        <v>101512369</v>
      </c>
      <c r="E12" s="122" t="s">
        <v>132</v>
      </c>
      <c r="F12" s="122" t="s">
        <v>145</v>
      </c>
      <c r="G12" s="125">
        <v>349200.94</v>
      </c>
      <c r="H12" s="126" t="s">
        <v>129</v>
      </c>
      <c r="I12" s="127">
        <v>45447</v>
      </c>
      <c r="J12" s="127">
        <v>45447</v>
      </c>
    </row>
    <row r="13" spans="2:14" ht="168" customHeight="1" x14ac:dyDescent="0.35">
      <c r="B13" s="123">
        <v>2</v>
      </c>
      <c r="C13" s="121" t="s">
        <v>193</v>
      </c>
      <c r="D13" s="124">
        <v>132074076</v>
      </c>
      <c r="E13" s="122" t="s">
        <v>179</v>
      </c>
      <c r="F13" s="122" t="s">
        <v>147</v>
      </c>
      <c r="G13" s="125">
        <v>11800</v>
      </c>
      <c r="H13" s="126" t="s">
        <v>129</v>
      </c>
      <c r="I13" s="127">
        <v>45455</v>
      </c>
      <c r="J13" s="127">
        <v>45455</v>
      </c>
    </row>
    <row r="14" spans="2:14" ht="204" customHeight="1" x14ac:dyDescent="0.35">
      <c r="B14" s="123">
        <v>3</v>
      </c>
      <c r="C14" s="121" t="s">
        <v>192</v>
      </c>
      <c r="D14" s="124">
        <v>131674666</v>
      </c>
      <c r="E14" s="122" t="s">
        <v>178</v>
      </c>
      <c r="F14" s="122" t="s">
        <v>146</v>
      </c>
      <c r="G14" s="125">
        <v>65956.100000000006</v>
      </c>
      <c r="H14" s="126" t="s">
        <v>129</v>
      </c>
      <c r="I14" s="127">
        <v>45461</v>
      </c>
      <c r="J14" s="127">
        <v>45461</v>
      </c>
    </row>
    <row r="15" spans="2:14" ht="165.75" customHeight="1" x14ac:dyDescent="0.35">
      <c r="B15" s="123">
        <v>4</v>
      </c>
      <c r="C15" s="121" t="s">
        <v>194</v>
      </c>
      <c r="D15" s="124">
        <v>132074076</v>
      </c>
      <c r="E15" s="122" t="s">
        <v>179</v>
      </c>
      <c r="F15" s="122" t="s">
        <v>148</v>
      </c>
      <c r="G15" s="125">
        <v>43306</v>
      </c>
      <c r="H15" s="126" t="s">
        <v>129</v>
      </c>
      <c r="I15" s="127">
        <v>45464</v>
      </c>
      <c r="J15" s="127">
        <v>45464</v>
      </c>
    </row>
    <row r="16" spans="2:14" ht="174.75" customHeight="1" x14ac:dyDescent="0.35">
      <c r="B16" s="123">
        <v>5</v>
      </c>
      <c r="C16" s="121" t="s">
        <v>195</v>
      </c>
      <c r="D16" s="124">
        <v>124009154</v>
      </c>
      <c r="E16" s="122" t="s">
        <v>187</v>
      </c>
      <c r="F16" s="122" t="s">
        <v>149</v>
      </c>
      <c r="G16" s="125">
        <v>70800</v>
      </c>
      <c r="H16" s="126" t="s">
        <v>129</v>
      </c>
      <c r="I16" s="127">
        <v>45468</v>
      </c>
      <c r="J16" s="127">
        <v>45468</v>
      </c>
    </row>
    <row r="17" spans="2:11" ht="169.5" customHeight="1" x14ac:dyDescent="0.35">
      <c r="B17" s="123">
        <v>6</v>
      </c>
      <c r="C17" s="121" t="s">
        <v>197</v>
      </c>
      <c r="D17" s="124">
        <v>131796931</v>
      </c>
      <c r="E17" s="122" t="s">
        <v>134</v>
      </c>
      <c r="F17" s="122" t="s">
        <v>150</v>
      </c>
      <c r="G17" s="125">
        <v>57000</v>
      </c>
      <c r="H17" s="126" t="s">
        <v>129</v>
      </c>
      <c r="I17" s="127" t="s">
        <v>188</v>
      </c>
      <c r="J17" s="127" t="s">
        <v>188</v>
      </c>
    </row>
    <row r="18" spans="2:11" ht="135" customHeight="1" x14ac:dyDescent="0.35">
      <c r="B18" s="123">
        <v>7</v>
      </c>
      <c r="C18" s="121" t="s">
        <v>196</v>
      </c>
      <c r="D18" s="124">
        <v>101503939</v>
      </c>
      <c r="E18" s="122" t="s">
        <v>133</v>
      </c>
      <c r="F18" s="122" t="s">
        <v>159</v>
      </c>
      <c r="G18" s="125">
        <v>3540</v>
      </c>
      <c r="H18" s="126" t="s">
        <v>129</v>
      </c>
      <c r="I18" s="127">
        <v>45481</v>
      </c>
      <c r="J18" s="127">
        <v>45481</v>
      </c>
    </row>
    <row r="19" spans="2:11" ht="230.25" customHeight="1" x14ac:dyDescent="0.35">
      <c r="B19" s="123">
        <v>8</v>
      </c>
      <c r="C19" s="128" t="s">
        <v>208</v>
      </c>
      <c r="D19" s="124">
        <v>130953783</v>
      </c>
      <c r="E19" s="122" t="s">
        <v>137</v>
      </c>
      <c r="F19" s="122" t="s">
        <v>157</v>
      </c>
      <c r="G19" s="129">
        <v>75000</v>
      </c>
      <c r="H19" s="126" t="s">
        <v>129</v>
      </c>
      <c r="I19" s="127">
        <v>45482</v>
      </c>
      <c r="J19" s="127">
        <v>45482</v>
      </c>
    </row>
    <row r="20" spans="2:11" ht="174.75" customHeight="1" x14ac:dyDescent="0.35">
      <c r="B20" s="123">
        <v>9</v>
      </c>
      <c r="C20" s="128" t="s">
        <v>202</v>
      </c>
      <c r="D20" s="124">
        <v>132223098</v>
      </c>
      <c r="E20" s="122" t="s">
        <v>136</v>
      </c>
      <c r="F20" s="122" t="s">
        <v>154</v>
      </c>
      <c r="G20" s="129">
        <v>430512</v>
      </c>
      <c r="H20" s="126" t="s">
        <v>129</v>
      </c>
      <c r="I20" s="127">
        <v>45483</v>
      </c>
      <c r="J20" s="127">
        <v>45483</v>
      </c>
    </row>
    <row r="21" spans="2:11" ht="141.75" customHeight="1" x14ac:dyDescent="0.35">
      <c r="B21" s="123">
        <v>10</v>
      </c>
      <c r="C21" s="128" t="s">
        <v>224</v>
      </c>
      <c r="D21" s="124">
        <v>132074076</v>
      </c>
      <c r="E21" s="122" t="s">
        <v>179</v>
      </c>
      <c r="F21" s="122" t="s">
        <v>228</v>
      </c>
      <c r="G21" s="129">
        <v>17700</v>
      </c>
      <c r="H21" s="126" t="s">
        <v>129</v>
      </c>
      <c r="I21" s="127">
        <v>45483</v>
      </c>
      <c r="J21" s="127">
        <v>45483</v>
      </c>
    </row>
    <row r="22" spans="2:11" ht="205.5" customHeight="1" x14ac:dyDescent="0.35">
      <c r="B22" s="123">
        <v>11</v>
      </c>
      <c r="C22" s="121" t="s">
        <v>198</v>
      </c>
      <c r="D22" s="124">
        <v>131702953</v>
      </c>
      <c r="E22" s="122" t="s">
        <v>186</v>
      </c>
      <c r="F22" s="122" t="s">
        <v>165</v>
      </c>
      <c r="G22" s="125">
        <v>34968.120000000003</v>
      </c>
      <c r="H22" s="126" t="s">
        <v>129</v>
      </c>
      <c r="I22" s="127">
        <v>45484</v>
      </c>
      <c r="J22" s="127">
        <v>45484</v>
      </c>
    </row>
    <row r="23" spans="2:11" ht="158.25" customHeight="1" x14ac:dyDescent="0.35">
      <c r="B23" s="123">
        <v>12</v>
      </c>
      <c r="C23" s="121" t="s">
        <v>199</v>
      </c>
      <c r="D23" s="124">
        <v>430312843</v>
      </c>
      <c r="E23" s="122" t="s">
        <v>182</v>
      </c>
      <c r="F23" s="122" t="s">
        <v>151</v>
      </c>
      <c r="G23" s="129">
        <v>36038.339999999997</v>
      </c>
      <c r="H23" s="126" t="s">
        <v>129</v>
      </c>
      <c r="I23" s="127">
        <v>45485</v>
      </c>
      <c r="J23" s="127">
        <v>45485</v>
      </c>
    </row>
    <row r="24" spans="2:11" ht="156" customHeight="1" x14ac:dyDescent="0.35">
      <c r="B24" s="123">
        <v>13</v>
      </c>
      <c r="C24" s="128" t="s">
        <v>206</v>
      </c>
      <c r="D24" s="124">
        <v>402002585</v>
      </c>
      <c r="E24" s="122" t="s">
        <v>181</v>
      </c>
      <c r="F24" s="122" t="s">
        <v>163</v>
      </c>
      <c r="G24" s="129">
        <v>480000</v>
      </c>
      <c r="H24" s="126" t="s">
        <v>129</v>
      </c>
      <c r="I24" s="127">
        <v>45485</v>
      </c>
      <c r="J24" s="127">
        <v>45485</v>
      </c>
    </row>
    <row r="25" spans="2:11" ht="168" customHeight="1" x14ac:dyDescent="0.35">
      <c r="B25" s="123">
        <v>14</v>
      </c>
      <c r="C25" s="128" t="s">
        <v>207</v>
      </c>
      <c r="D25" s="124">
        <v>402002585</v>
      </c>
      <c r="E25" s="122" t="s">
        <v>181</v>
      </c>
      <c r="F25" s="122" t="s">
        <v>162</v>
      </c>
      <c r="G25" s="125">
        <v>560000</v>
      </c>
      <c r="H25" s="126" t="s">
        <v>129</v>
      </c>
      <c r="I25" s="127">
        <v>45485</v>
      </c>
      <c r="J25" s="127">
        <v>45485</v>
      </c>
    </row>
    <row r="26" spans="2:11" ht="125.25" customHeight="1" x14ac:dyDescent="0.35">
      <c r="B26" s="123">
        <v>15</v>
      </c>
      <c r="C26" s="128" t="s">
        <v>218</v>
      </c>
      <c r="D26" s="124">
        <v>101821248</v>
      </c>
      <c r="E26" s="122" t="s">
        <v>142</v>
      </c>
      <c r="F26" s="122" t="s">
        <v>172</v>
      </c>
      <c r="G26" s="129">
        <v>23245</v>
      </c>
      <c r="H26" s="126" t="s">
        <v>129</v>
      </c>
      <c r="I26" s="127">
        <v>45485</v>
      </c>
      <c r="J26" s="127">
        <v>45485</v>
      </c>
    </row>
    <row r="27" spans="2:11" ht="180.75" customHeight="1" x14ac:dyDescent="0.35">
      <c r="B27" s="123">
        <v>16</v>
      </c>
      <c r="C27" s="121" t="s">
        <v>200</v>
      </c>
      <c r="D27" s="124">
        <v>131475825</v>
      </c>
      <c r="E27" s="122" t="s">
        <v>185</v>
      </c>
      <c r="F27" s="122" t="s">
        <v>152</v>
      </c>
      <c r="G27" s="129">
        <v>58374.6</v>
      </c>
      <c r="H27" s="126" t="s">
        <v>129</v>
      </c>
      <c r="I27" s="127">
        <v>45488</v>
      </c>
      <c r="J27" s="127">
        <v>45488</v>
      </c>
      <c r="K27" s="103"/>
    </row>
    <row r="28" spans="2:11" ht="174.75" customHeight="1" x14ac:dyDescent="0.35">
      <c r="B28" s="123">
        <v>17</v>
      </c>
      <c r="C28" s="130" t="s">
        <v>201</v>
      </c>
      <c r="D28" s="124">
        <v>101011149</v>
      </c>
      <c r="E28" s="122" t="s">
        <v>135</v>
      </c>
      <c r="F28" s="122" t="s">
        <v>153</v>
      </c>
      <c r="G28" s="129">
        <v>5929.98</v>
      </c>
      <c r="H28" s="126" t="s">
        <v>129</v>
      </c>
      <c r="I28" s="127">
        <v>45489</v>
      </c>
      <c r="J28" s="127">
        <v>45489</v>
      </c>
    </row>
    <row r="29" spans="2:11" ht="197.25" customHeight="1" x14ac:dyDescent="0.35">
      <c r="B29" s="123">
        <v>18</v>
      </c>
      <c r="C29" s="128" t="s">
        <v>204</v>
      </c>
      <c r="D29" s="124">
        <v>101689341</v>
      </c>
      <c r="E29" s="122" t="s">
        <v>183</v>
      </c>
      <c r="F29" s="122" t="s">
        <v>155</v>
      </c>
      <c r="G29" s="129">
        <v>3776</v>
      </c>
      <c r="H29" s="126" t="s">
        <v>129</v>
      </c>
      <c r="I29" s="127">
        <v>45490</v>
      </c>
      <c r="J29" s="127">
        <v>45490</v>
      </c>
    </row>
    <row r="30" spans="2:11" ht="132.75" customHeight="1" x14ac:dyDescent="0.35">
      <c r="B30" s="123">
        <v>19</v>
      </c>
      <c r="C30" s="128" t="s">
        <v>223</v>
      </c>
      <c r="D30" s="124">
        <v>132074076</v>
      </c>
      <c r="E30" s="122" t="s">
        <v>179</v>
      </c>
      <c r="F30" s="122" t="s">
        <v>177</v>
      </c>
      <c r="G30" s="129">
        <v>11800</v>
      </c>
      <c r="H30" s="126" t="s">
        <v>129</v>
      </c>
      <c r="I30" s="127">
        <v>45490</v>
      </c>
      <c r="J30" s="127">
        <v>45490</v>
      </c>
    </row>
    <row r="31" spans="2:11" ht="204.75" customHeight="1" x14ac:dyDescent="0.35">
      <c r="B31" s="123">
        <v>20</v>
      </c>
      <c r="C31" s="128" t="s">
        <v>203</v>
      </c>
      <c r="D31" s="124">
        <v>132506944</v>
      </c>
      <c r="E31" s="122" t="s">
        <v>184</v>
      </c>
      <c r="F31" s="122" t="s">
        <v>164</v>
      </c>
      <c r="G31" s="129">
        <v>10025.280000000001</v>
      </c>
      <c r="H31" s="126" t="s">
        <v>129</v>
      </c>
      <c r="I31" s="127">
        <v>45491</v>
      </c>
      <c r="J31" s="127">
        <v>45491</v>
      </c>
    </row>
    <row r="32" spans="2:11" ht="189.75" customHeight="1" x14ac:dyDescent="0.35">
      <c r="B32" s="123">
        <v>21</v>
      </c>
      <c r="C32" s="128" t="s">
        <v>205</v>
      </c>
      <c r="D32" s="124">
        <v>131505635</v>
      </c>
      <c r="E32" s="122" t="s">
        <v>182</v>
      </c>
      <c r="F32" s="122" t="s">
        <v>156</v>
      </c>
      <c r="G32" s="129">
        <v>18969.98</v>
      </c>
      <c r="H32" s="126" t="s">
        <v>129</v>
      </c>
      <c r="I32" s="127">
        <v>45491</v>
      </c>
      <c r="J32" s="127">
        <v>45491</v>
      </c>
    </row>
    <row r="33" spans="2:16" ht="193.5" customHeight="1" x14ac:dyDescent="0.35">
      <c r="B33" s="123">
        <v>22</v>
      </c>
      <c r="C33" s="131" t="s">
        <v>217</v>
      </c>
      <c r="D33" s="124" t="s">
        <v>189</v>
      </c>
      <c r="E33" s="122" t="s">
        <v>141</v>
      </c>
      <c r="F33" s="122" t="s">
        <v>158</v>
      </c>
      <c r="G33" s="129">
        <v>204883.3</v>
      </c>
      <c r="H33" s="126" t="s">
        <v>129</v>
      </c>
      <c r="I33" s="127">
        <v>45491</v>
      </c>
      <c r="J33" s="127">
        <v>45491</v>
      </c>
    </row>
    <row r="34" spans="2:16" ht="137.25" customHeight="1" x14ac:dyDescent="0.35">
      <c r="B34" s="123">
        <v>23</v>
      </c>
      <c r="C34" s="128" t="s">
        <v>211</v>
      </c>
      <c r="D34" s="124">
        <v>101001577</v>
      </c>
      <c r="E34" s="122" t="s">
        <v>139</v>
      </c>
      <c r="F34" s="122" t="s">
        <v>166</v>
      </c>
      <c r="G34" s="129">
        <v>105159.93000000001</v>
      </c>
      <c r="H34" s="126" t="s">
        <v>129</v>
      </c>
      <c r="I34" s="127">
        <v>45492</v>
      </c>
      <c r="J34" s="127">
        <v>45492</v>
      </c>
    </row>
    <row r="35" spans="2:16" ht="138.75" customHeight="1" x14ac:dyDescent="0.35">
      <c r="B35" s="123">
        <v>24</v>
      </c>
      <c r="C35" s="128" t="s">
        <v>212</v>
      </c>
      <c r="D35" s="124">
        <v>101001577</v>
      </c>
      <c r="E35" s="122" t="s">
        <v>139</v>
      </c>
      <c r="F35" s="122" t="s">
        <v>167</v>
      </c>
      <c r="G35" s="129">
        <v>28745.439999999999</v>
      </c>
      <c r="H35" s="126" t="s">
        <v>129</v>
      </c>
      <c r="I35" s="127">
        <v>45492</v>
      </c>
      <c r="J35" s="127">
        <v>45492</v>
      </c>
    </row>
    <row r="36" spans="2:16" ht="128.25" customHeight="1" x14ac:dyDescent="0.35">
      <c r="B36" s="123">
        <v>25</v>
      </c>
      <c r="C36" s="128" t="s">
        <v>210</v>
      </c>
      <c r="D36" s="124">
        <v>131872298</v>
      </c>
      <c r="E36" s="122" t="s">
        <v>138</v>
      </c>
      <c r="F36" s="122" t="s">
        <v>161</v>
      </c>
      <c r="G36" s="129">
        <v>204270</v>
      </c>
      <c r="H36" s="126" t="s">
        <v>129</v>
      </c>
      <c r="I36" s="127">
        <v>45496</v>
      </c>
      <c r="J36" s="127">
        <v>45496</v>
      </c>
    </row>
    <row r="37" spans="2:16" ht="176.25" customHeight="1" x14ac:dyDescent="0.35">
      <c r="B37" s="123">
        <v>26</v>
      </c>
      <c r="C37" s="128" t="s">
        <v>215</v>
      </c>
      <c r="D37" s="124">
        <v>101011149</v>
      </c>
      <c r="E37" s="122" t="s">
        <v>135</v>
      </c>
      <c r="F37" s="122" t="s">
        <v>170</v>
      </c>
      <c r="G37" s="125">
        <v>7984.0999999999995</v>
      </c>
      <c r="H37" s="126" t="s">
        <v>129</v>
      </c>
      <c r="I37" s="127">
        <v>45496</v>
      </c>
      <c r="J37" s="127">
        <v>45496</v>
      </c>
    </row>
    <row r="38" spans="2:16" ht="150" customHeight="1" x14ac:dyDescent="0.35">
      <c r="B38" s="123">
        <v>27</v>
      </c>
      <c r="C38" s="128" t="s">
        <v>209</v>
      </c>
      <c r="D38" s="124">
        <v>101503939</v>
      </c>
      <c r="E38" s="122" t="s">
        <v>133</v>
      </c>
      <c r="F38" s="122" t="s">
        <v>160</v>
      </c>
      <c r="G38" s="129">
        <v>3120</v>
      </c>
      <c r="H38" s="126" t="s">
        <v>129</v>
      </c>
      <c r="I38" s="127">
        <v>45497</v>
      </c>
      <c r="J38" s="127">
        <v>45497</v>
      </c>
    </row>
    <row r="39" spans="2:16" ht="127.5" customHeight="1" x14ac:dyDescent="0.35">
      <c r="B39" s="123">
        <v>28</v>
      </c>
      <c r="C39" s="128" t="s">
        <v>216</v>
      </c>
      <c r="D39" s="124">
        <v>131211224</v>
      </c>
      <c r="E39" s="122" t="s">
        <v>140</v>
      </c>
      <c r="F39" s="122" t="s">
        <v>171</v>
      </c>
      <c r="G39" s="129">
        <v>275686.7</v>
      </c>
      <c r="H39" s="126" t="s">
        <v>129</v>
      </c>
      <c r="I39" s="127">
        <v>45497</v>
      </c>
      <c r="J39" s="127">
        <v>45497</v>
      </c>
    </row>
    <row r="40" spans="2:16" ht="145.5" customHeight="1" x14ac:dyDescent="0.35">
      <c r="B40" s="123">
        <v>29</v>
      </c>
      <c r="C40" s="128" t="s">
        <v>220</v>
      </c>
      <c r="D40" s="124">
        <v>101893931</v>
      </c>
      <c r="E40" s="122" t="s">
        <v>180</v>
      </c>
      <c r="F40" s="122" t="s">
        <v>174</v>
      </c>
      <c r="G40" s="129">
        <v>24750</v>
      </c>
      <c r="H40" s="126" t="s">
        <v>129</v>
      </c>
      <c r="I40" s="127">
        <v>45499</v>
      </c>
      <c r="J40" s="127">
        <v>45499</v>
      </c>
    </row>
    <row r="41" spans="2:16" ht="116.25" customHeight="1" x14ac:dyDescent="0.35">
      <c r="B41" s="123">
        <v>30</v>
      </c>
      <c r="C41" s="128" t="s">
        <v>213</v>
      </c>
      <c r="D41" s="124">
        <v>101001577</v>
      </c>
      <c r="E41" s="122" t="s">
        <v>139</v>
      </c>
      <c r="F41" s="122" t="s">
        <v>168</v>
      </c>
      <c r="G41" s="129">
        <v>7904</v>
      </c>
      <c r="H41" s="126" t="s">
        <v>129</v>
      </c>
      <c r="I41" s="127">
        <v>45500</v>
      </c>
      <c r="J41" s="127">
        <v>45500</v>
      </c>
    </row>
    <row r="42" spans="2:16" ht="151.5" customHeight="1" x14ac:dyDescent="0.35">
      <c r="B42" s="123">
        <v>31</v>
      </c>
      <c r="C42" s="128" t="s">
        <v>214</v>
      </c>
      <c r="D42" s="124">
        <v>101001577</v>
      </c>
      <c r="E42" s="122" t="s">
        <v>139</v>
      </c>
      <c r="F42" s="122" t="s">
        <v>169</v>
      </c>
      <c r="G42" s="129">
        <v>101829</v>
      </c>
      <c r="H42" s="126" t="s">
        <v>129</v>
      </c>
      <c r="I42" s="127">
        <v>45500</v>
      </c>
      <c r="J42" s="127">
        <v>45500</v>
      </c>
    </row>
    <row r="43" spans="2:16" ht="135" customHeight="1" x14ac:dyDescent="0.35">
      <c r="B43" s="123">
        <v>32</v>
      </c>
      <c r="C43" s="128" t="s">
        <v>222</v>
      </c>
      <c r="D43" s="124">
        <v>132074076</v>
      </c>
      <c r="E43" s="122" t="s">
        <v>179</v>
      </c>
      <c r="F43" s="122" t="s">
        <v>176</v>
      </c>
      <c r="G43" s="129">
        <v>14632</v>
      </c>
      <c r="H43" s="126" t="s">
        <v>129</v>
      </c>
      <c r="I43" s="127">
        <v>45502</v>
      </c>
      <c r="J43" s="127">
        <v>45502</v>
      </c>
    </row>
    <row r="44" spans="2:16" ht="165.75" customHeight="1" x14ac:dyDescent="0.35">
      <c r="B44" s="123">
        <v>33</v>
      </c>
      <c r="C44" s="128" t="s">
        <v>219</v>
      </c>
      <c r="D44" s="124">
        <v>130117659</v>
      </c>
      <c r="E44" s="122" t="s">
        <v>143</v>
      </c>
      <c r="F44" s="122" t="s">
        <v>173</v>
      </c>
      <c r="G44" s="129">
        <v>655833.1</v>
      </c>
      <c r="H44" s="126" t="s">
        <v>129</v>
      </c>
      <c r="I44" s="127">
        <v>45504</v>
      </c>
      <c r="J44" s="127">
        <v>45504</v>
      </c>
    </row>
    <row r="45" spans="2:16" ht="154.5" customHeight="1" x14ac:dyDescent="0.35">
      <c r="B45" s="123">
        <v>34</v>
      </c>
      <c r="C45" s="128" t="s">
        <v>221</v>
      </c>
      <c r="D45" s="124" t="s">
        <v>190</v>
      </c>
      <c r="E45" s="122" t="s">
        <v>144</v>
      </c>
      <c r="F45" s="122" t="s">
        <v>175</v>
      </c>
      <c r="G45" s="129">
        <v>21653</v>
      </c>
      <c r="H45" s="126" t="s">
        <v>129</v>
      </c>
      <c r="I45" s="127">
        <v>45504</v>
      </c>
      <c r="J45" s="127">
        <v>45504</v>
      </c>
    </row>
    <row r="46" spans="2:16" ht="91.5" customHeight="1" x14ac:dyDescent="0.6">
      <c r="B46" s="132"/>
      <c r="C46" s="134" t="s">
        <v>227</v>
      </c>
      <c r="D46" s="135"/>
      <c r="E46" s="135"/>
      <c r="F46" s="136"/>
      <c r="G46" s="129">
        <f>SUM(G11:G45)</f>
        <v>4024392.91</v>
      </c>
      <c r="H46" s="133"/>
      <c r="I46" s="133"/>
      <c r="J46" s="133"/>
      <c r="O46"/>
      <c r="P46"/>
    </row>
    <row r="47" spans="2:16" ht="108.75" customHeight="1" x14ac:dyDescent="0.5">
      <c r="B47" s="106"/>
      <c r="C47" s="114"/>
      <c r="D47" s="114"/>
      <c r="E47" s="114"/>
      <c r="F47" s="114"/>
      <c r="G47" s="108"/>
      <c r="H47" s="109"/>
      <c r="I47" s="109"/>
      <c r="J47" s="109"/>
      <c r="O47"/>
      <c r="P47"/>
    </row>
    <row r="48" spans="2:16" ht="91.5" customHeight="1" x14ac:dyDescent="0.5">
      <c r="B48" s="106"/>
      <c r="C48" s="114"/>
      <c r="D48" s="114"/>
      <c r="E48" s="114"/>
      <c r="F48" s="114"/>
      <c r="G48" s="108"/>
      <c r="H48" s="109"/>
      <c r="I48" s="109"/>
      <c r="J48" s="109"/>
      <c r="L48" s="48"/>
    </row>
    <row r="49" spans="2:12" ht="34.5" customHeight="1" x14ac:dyDescent="0.45">
      <c r="B49" s="106"/>
      <c r="C49" s="107"/>
      <c r="D49" s="107"/>
      <c r="E49" s="107"/>
      <c r="F49" s="105"/>
      <c r="G49" s="108"/>
      <c r="H49" s="109"/>
      <c r="I49" s="109"/>
      <c r="J49" s="109"/>
      <c r="L49" s="48"/>
    </row>
    <row r="50" spans="2:12" ht="31.5" customHeight="1" x14ac:dyDescent="0.45">
      <c r="B50" s="106"/>
      <c r="C50" s="110"/>
      <c r="D50" s="110"/>
      <c r="E50" s="109"/>
      <c r="F50" s="109"/>
      <c r="G50" s="111"/>
      <c r="H50" s="109"/>
      <c r="I50" s="109"/>
      <c r="J50" s="109"/>
      <c r="L50" s="48"/>
    </row>
    <row r="51" spans="2:12" ht="16.5" customHeight="1" x14ac:dyDescent="0.35">
      <c r="L51" s="48"/>
    </row>
    <row r="52" spans="2:12" ht="16.5" customHeight="1" x14ac:dyDescent="0.35">
      <c r="L52" s="48"/>
    </row>
    <row r="53" spans="2:12" ht="16.5" customHeight="1" x14ac:dyDescent="0.35">
      <c r="L53" s="48"/>
    </row>
    <row r="54" spans="2:12" ht="16.5" customHeight="1" x14ac:dyDescent="0.35">
      <c r="L54" s="48"/>
    </row>
    <row r="55" spans="2:12" ht="16.5" customHeight="1" x14ac:dyDescent="0.35">
      <c r="L55" s="48"/>
    </row>
    <row r="56" spans="2:12" ht="3" customHeight="1" x14ac:dyDescent="0.35">
      <c r="L56" s="48"/>
    </row>
    <row r="57" spans="2:12" ht="16.5" hidden="1" customHeight="1" x14ac:dyDescent="0.45">
      <c r="J57" s="110"/>
      <c r="L57" s="48"/>
    </row>
    <row r="58" spans="2:12" ht="28.5" customHeight="1" x14ac:dyDescent="0.35">
      <c r="L58" s="48"/>
    </row>
    <row r="59" spans="2:12" ht="33" customHeight="1" x14ac:dyDescent="0.35">
      <c r="L59" s="48"/>
    </row>
    <row r="60" spans="2:12" ht="33" customHeight="1" x14ac:dyDescent="0.35">
      <c r="L60" s="48"/>
    </row>
    <row r="61" spans="2:12" ht="11.25" customHeight="1" x14ac:dyDescent="0.35">
      <c r="L61" s="48"/>
    </row>
    <row r="62" spans="2:12" ht="59.25" customHeight="1" x14ac:dyDescent="0.6">
      <c r="B62" s="118" t="s">
        <v>225</v>
      </c>
      <c r="C62" s="117"/>
      <c r="D62" s="117"/>
      <c r="E62" s="104"/>
      <c r="F62" s="118" t="s">
        <v>230</v>
      </c>
      <c r="G62" s="118" t="s">
        <v>233</v>
      </c>
      <c r="H62" s="118"/>
      <c r="I62" s="106"/>
      <c r="J62" s="109"/>
      <c r="L62" s="48"/>
    </row>
    <row r="63" spans="2:12" ht="44.25" customHeight="1" x14ac:dyDescent="0.6">
      <c r="B63" s="118" t="s">
        <v>226</v>
      </c>
      <c r="C63" s="118"/>
      <c r="D63" s="118"/>
      <c r="E63" s="104"/>
      <c r="F63" s="118" t="s">
        <v>231</v>
      </c>
      <c r="G63" s="118" t="s">
        <v>234</v>
      </c>
      <c r="H63" s="118"/>
      <c r="I63" s="109"/>
      <c r="J63" s="109"/>
      <c r="L63" s="48"/>
    </row>
    <row r="64" spans="2:12" ht="45.75" customHeight="1" x14ac:dyDescent="0.6">
      <c r="B64" s="105" t="s">
        <v>130</v>
      </c>
      <c r="C64" s="118" t="s">
        <v>229</v>
      </c>
      <c r="D64" s="118"/>
      <c r="E64" s="105"/>
      <c r="F64" s="118" t="s">
        <v>232</v>
      </c>
      <c r="G64" s="118" t="s">
        <v>235</v>
      </c>
      <c r="H64" s="118"/>
      <c r="I64" s="106"/>
      <c r="J64" s="109"/>
      <c r="L64" s="48"/>
    </row>
    <row r="65" spans="2:12" ht="16.5" customHeight="1" x14ac:dyDescent="0.45">
      <c r="B65" s="106"/>
      <c r="C65" s="109"/>
      <c r="D65" s="109"/>
      <c r="E65" s="109"/>
      <c r="F65" s="109"/>
      <c r="G65" s="109"/>
      <c r="H65" s="109"/>
      <c r="I65" s="109"/>
      <c r="J65" s="106"/>
      <c r="L65" s="48"/>
    </row>
    <row r="66" spans="2:12" ht="16.5" customHeight="1" x14ac:dyDescent="0.45">
      <c r="J66" s="113"/>
      <c r="L66" s="48"/>
    </row>
    <row r="67" spans="2:12" ht="22.5" customHeight="1" x14ac:dyDescent="0.45">
      <c r="J67" s="106"/>
      <c r="L67" s="48"/>
    </row>
    <row r="68" spans="2:12" ht="21" customHeight="1" x14ac:dyDescent="0.45">
      <c r="B68" s="106"/>
      <c r="C68" s="109"/>
      <c r="D68" s="109"/>
      <c r="E68" s="109"/>
      <c r="F68" s="111"/>
      <c r="G68" s="109"/>
      <c r="H68" s="109"/>
      <c r="I68" s="109"/>
      <c r="J68" s="109"/>
      <c r="L68" s="48"/>
    </row>
    <row r="69" spans="2:12" ht="16.5" customHeight="1" x14ac:dyDescent="0.45">
      <c r="B69" s="106"/>
      <c r="C69" s="109"/>
      <c r="D69" s="109"/>
      <c r="E69" s="109"/>
      <c r="F69" s="109"/>
      <c r="G69" s="111"/>
      <c r="H69" s="109"/>
      <c r="I69" s="109"/>
      <c r="J69" s="109"/>
      <c r="L69" s="48"/>
    </row>
    <row r="70" spans="2:12" ht="16.5" customHeight="1" x14ac:dyDescent="0.45">
      <c r="B70" s="106"/>
      <c r="C70" s="109"/>
      <c r="D70" s="109"/>
      <c r="E70" s="109"/>
      <c r="F70" s="109"/>
      <c r="G70" s="111"/>
      <c r="H70" s="111"/>
      <c r="I70" s="109"/>
      <c r="J70" s="109"/>
      <c r="L70" s="48"/>
    </row>
    <row r="71" spans="2:12" ht="16.5" customHeight="1" x14ac:dyDescent="0.45">
      <c r="B71" s="106"/>
      <c r="C71" s="109"/>
      <c r="D71" s="109"/>
      <c r="E71" s="109"/>
      <c r="F71" s="109"/>
      <c r="G71" s="109"/>
      <c r="H71" s="112"/>
      <c r="I71" s="109"/>
      <c r="J71" s="109"/>
      <c r="L71" s="48"/>
    </row>
    <row r="72" spans="2:12" ht="16.5" customHeight="1" x14ac:dyDescent="0.35">
      <c r="B72" s="49"/>
      <c r="L72" s="48"/>
    </row>
    <row r="73" spans="2:12" ht="16.5" customHeight="1" x14ac:dyDescent="0.35">
      <c r="B73" s="49"/>
      <c r="L73" s="48"/>
    </row>
    <row r="74" spans="2:12" ht="16.5" customHeight="1" x14ac:dyDescent="0.35">
      <c r="B74" s="49"/>
    </row>
    <row r="75" spans="2:12" ht="16.5" hidden="1" customHeight="1" x14ac:dyDescent="0.35">
      <c r="B75" s="49"/>
    </row>
    <row r="76" spans="2:12" ht="35.25" customHeight="1" x14ac:dyDescent="0.35">
      <c r="B76" s="49"/>
    </row>
    <row r="77" spans="2:12" ht="36.75" customHeight="1" x14ac:dyDescent="0.35">
      <c r="B77" s="49"/>
    </row>
    <row r="78" spans="2:12" ht="39.75" customHeight="1" x14ac:dyDescent="0.35">
      <c r="B78" s="49"/>
    </row>
    <row r="79" spans="2:12" x14ac:dyDescent="0.35">
      <c r="B79" s="49"/>
    </row>
    <row r="80" spans="2:12" x14ac:dyDescent="0.35">
      <c r="B80" s="49"/>
    </row>
    <row r="81" spans="2:11" x14ac:dyDescent="0.35">
      <c r="B81" s="49"/>
    </row>
    <row r="82" spans="2:11" x14ac:dyDescent="0.35">
      <c r="B82" s="49"/>
    </row>
    <row r="83" spans="2:11" x14ac:dyDescent="0.35">
      <c r="B83" s="49"/>
    </row>
    <row r="84" spans="2:11" x14ac:dyDescent="0.35">
      <c r="B84" s="49"/>
    </row>
    <row r="85" spans="2:11" x14ac:dyDescent="0.35">
      <c r="B85" s="49"/>
    </row>
    <row r="86" spans="2:11" x14ac:dyDescent="0.35">
      <c r="B86" s="49"/>
    </row>
    <row r="87" spans="2:11" x14ac:dyDescent="0.35">
      <c r="B87" s="49"/>
      <c r="K87" s="51"/>
    </row>
    <row r="88" spans="2:11" x14ac:dyDescent="0.35">
      <c r="B88" s="49"/>
      <c r="K88" s="47"/>
    </row>
    <row r="89" spans="2:11" x14ac:dyDescent="0.35">
      <c r="B89" s="49"/>
    </row>
    <row r="90" spans="2:11" x14ac:dyDescent="0.35">
      <c r="B90" s="49"/>
    </row>
    <row r="91" spans="2:11" x14ac:dyDescent="0.35">
      <c r="B91" s="49"/>
    </row>
    <row r="92" spans="2:11" x14ac:dyDescent="0.35">
      <c r="B92" s="49"/>
    </row>
    <row r="94" spans="2:11" x14ac:dyDescent="0.35">
      <c r="B94" s="53"/>
      <c r="C94" s="53"/>
      <c r="D94" s="53"/>
    </row>
    <row r="95" spans="2:11" x14ac:dyDescent="0.35">
      <c r="B95" s="50"/>
      <c r="C95" s="50"/>
      <c r="D95" s="50"/>
      <c r="F95" s="50"/>
      <c r="H95" s="50"/>
      <c r="I95" s="50"/>
      <c r="J95" s="50"/>
    </row>
    <row r="121" spans="11:11" x14ac:dyDescent="0.35">
      <c r="K121" s="50"/>
    </row>
  </sheetData>
  <sortState xmlns:xlrd2="http://schemas.microsoft.com/office/spreadsheetml/2017/richdata2" ref="B12:J45">
    <sortCondition ref="I12:I45"/>
  </sortState>
  <mergeCells count="4">
    <mergeCell ref="C46:F46"/>
    <mergeCell ref="B5:J5"/>
    <mergeCell ref="B6:J6"/>
    <mergeCell ref="B7:J7"/>
  </mergeCells>
  <printOptions horizontalCentered="1"/>
  <pageMargins left="0.34" right="0.41" top="0.92" bottom="0.51" header="0.51181102362204722" footer="0.69"/>
  <pageSetup scale="14" fitToHeight="0" orientation="landscape" r:id="rId1"/>
  <rowBreaks count="2" manualBreakCount="2">
    <brk id="29" min="1" max="9" man="1"/>
    <brk id="66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45D5-9085-486A-8CA0-66FB23AF6926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3"/>
  <sheetViews>
    <sheetView showGridLines="0" topLeftCell="A16" zoomScale="40" zoomScaleNormal="40" workbookViewId="0">
      <selection activeCell="E34" sqref="E34"/>
    </sheetView>
  </sheetViews>
  <sheetFormatPr defaultColWidth="11.42578125" defaultRowHeight="25.5" x14ac:dyDescent="0.35"/>
  <cols>
    <col min="1" max="1" width="11.42578125" style="46"/>
    <col min="2" max="2" width="13" style="46" customWidth="1"/>
    <col min="3" max="3" width="30.85546875" style="46" customWidth="1"/>
    <col min="4" max="4" width="28.140625" style="46" customWidth="1"/>
    <col min="5" max="5" width="86.85546875" style="46" customWidth="1"/>
    <col min="6" max="6" width="77.42578125" style="46" customWidth="1"/>
    <col min="7" max="7" width="30.42578125" style="46" customWidth="1"/>
    <col min="8" max="8" width="26.140625" style="46" customWidth="1"/>
    <col min="9" max="9" width="21.7109375" style="46" customWidth="1"/>
    <col min="10" max="10" width="23.42578125" style="46" customWidth="1"/>
    <col min="11" max="11" width="27" style="46" customWidth="1"/>
    <col min="12" max="12" width="11.42578125" style="46"/>
    <col min="13" max="14" width="13.140625" style="46" bestFit="1" customWidth="1"/>
    <col min="15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2:14" ht="15" customHeight="1" x14ac:dyDescent="0.35">
      <c r="B1" s="47"/>
      <c r="C1" s="47"/>
      <c r="D1" s="47"/>
      <c r="E1" s="47"/>
      <c r="F1" s="47"/>
      <c r="G1" s="47"/>
      <c r="H1" s="47"/>
      <c r="I1" s="47"/>
      <c r="J1" s="47"/>
    </row>
    <row r="2" spans="2:14" ht="15" customHeight="1" x14ac:dyDescent="0.35">
      <c r="B2" s="47"/>
      <c r="C2" s="47"/>
      <c r="D2" s="47"/>
      <c r="E2" s="47"/>
      <c r="F2" s="47"/>
      <c r="G2" s="47"/>
      <c r="H2" s="47"/>
      <c r="I2" s="47"/>
      <c r="J2" s="47"/>
    </row>
    <row r="3" spans="2:14" ht="15" customHeight="1" x14ac:dyDescent="0.35">
      <c r="B3" s="47"/>
      <c r="C3" s="47"/>
      <c r="D3" s="47"/>
      <c r="E3" s="47"/>
      <c r="F3" s="47"/>
      <c r="G3" s="47"/>
      <c r="H3" s="47"/>
      <c r="I3" s="47"/>
      <c r="J3" s="47"/>
    </row>
    <row r="4" spans="2:14" s="55" customFormat="1" ht="26.25" x14ac:dyDescent="0.35">
      <c r="B4" s="47"/>
      <c r="C4" s="47"/>
      <c r="D4" s="47"/>
      <c r="E4" s="47"/>
      <c r="F4" s="47"/>
      <c r="G4" s="47"/>
      <c r="H4" s="47"/>
      <c r="I4" s="47"/>
      <c r="J4" s="47"/>
    </row>
    <row r="5" spans="2:14" s="55" customFormat="1" ht="26.25" x14ac:dyDescent="0.35">
      <c r="B5" s="138" t="s">
        <v>56</v>
      </c>
      <c r="C5" s="138"/>
      <c r="D5" s="138"/>
      <c r="E5" s="138"/>
      <c r="F5" s="138"/>
      <c r="G5" s="138"/>
      <c r="H5" s="138"/>
      <c r="I5" s="138"/>
      <c r="J5" s="138"/>
    </row>
    <row r="6" spans="2:14" s="55" customFormat="1" ht="26.25" x14ac:dyDescent="0.35">
      <c r="B6" s="138" t="s">
        <v>57</v>
      </c>
      <c r="C6" s="138"/>
      <c r="D6" s="138"/>
      <c r="E6" s="138"/>
      <c r="F6" s="138"/>
      <c r="G6" s="138"/>
      <c r="H6" s="138"/>
      <c r="I6" s="138"/>
      <c r="J6" s="138"/>
    </row>
    <row r="7" spans="2:14" s="55" customFormat="1" ht="26.25" x14ac:dyDescent="0.35">
      <c r="B7" s="138" t="s">
        <v>87</v>
      </c>
      <c r="C7" s="138"/>
      <c r="D7" s="138"/>
      <c r="E7" s="138"/>
      <c r="F7" s="138"/>
      <c r="G7" s="138"/>
      <c r="H7" s="138"/>
      <c r="I7" s="138"/>
      <c r="J7" s="138"/>
      <c r="K7" s="47"/>
      <c r="L7" s="47"/>
      <c r="M7" s="47"/>
      <c r="N7" s="47"/>
    </row>
    <row r="8" spans="2:14" s="55" customFormat="1" ht="24.75" customHeight="1" thickBot="1" x14ac:dyDescent="0.4">
      <c r="B8" s="57"/>
      <c r="C8" s="57"/>
      <c r="D8" s="57"/>
      <c r="E8" s="57"/>
      <c r="F8" s="57"/>
      <c r="G8" s="57"/>
      <c r="H8" s="57"/>
      <c r="I8" s="57"/>
      <c r="J8" s="57"/>
      <c r="K8" s="46"/>
      <c r="L8" s="56"/>
      <c r="M8" s="56"/>
    </row>
    <row r="9" spans="2:14" s="55" customFormat="1" ht="24.75" customHeight="1" thickTop="1" x14ac:dyDescent="0.35">
      <c r="B9" s="47"/>
      <c r="C9" s="47"/>
      <c r="D9" s="47"/>
      <c r="E9" s="47"/>
      <c r="F9" s="47"/>
      <c r="G9" s="47"/>
      <c r="H9" s="47"/>
      <c r="I9" s="47"/>
      <c r="J9" s="47"/>
      <c r="K9" s="46"/>
      <c r="L9" s="56"/>
      <c r="M9" s="56"/>
    </row>
    <row r="10" spans="2:14" s="55" customFormat="1" ht="64.5" customHeight="1" x14ac:dyDescent="0.25">
      <c r="B10" s="59" t="s">
        <v>58</v>
      </c>
      <c r="C10" s="60" t="s">
        <v>59</v>
      </c>
      <c r="D10" s="59" t="s">
        <v>36</v>
      </c>
      <c r="E10" s="59" t="s">
        <v>0</v>
      </c>
      <c r="F10" s="59" t="s">
        <v>61</v>
      </c>
      <c r="G10" s="61" t="s">
        <v>60</v>
      </c>
      <c r="H10" s="59" t="s">
        <v>62</v>
      </c>
      <c r="I10" s="59" t="s">
        <v>64</v>
      </c>
      <c r="J10" s="61" t="s">
        <v>63</v>
      </c>
      <c r="K10" s="58"/>
      <c r="L10" s="58"/>
    </row>
    <row r="11" spans="2:14" ht="50.1" customHeight="1" x14ac:dyDescent="0.35">
      <c r="B11" s="83">
        <v>1</v>
      </c>
      <c r="C11" s="84" t="s">
        <v>65</v>
      </c>
      <c r="D11" s="85">
        <v>131308708</v>
      </c>
      <c r="E11" s="86" t="s">
        <v>66</v>
      </c>
      <c r="F11" s="87" t="s">
        <v>67</v>
      </c>
      <c r="G11" s="88">
        <v>35400</v>
      </c>
      <c r="H11" s="89" t="s">
        <v>80</v>
      </c>
      <c r="I11" s="90">
        <v>45226</v>
      </c>
      <c r="J11" s="90">
        <v>45226</v>
      </c>
    </row>
    <row r="12" spans="2:14" ht="50.1" customHeight="1" x14ac:dyDescent="0.35">
      <c r="B12" s="83">
        <v>2</v>
      </c>
      <c r="C12" s="84" t="s">
        <v>68</v>
      </c>
      <c r="D12" s="85">
        <v>102982980</v>
      </c>
      <c r="E12" s="86" t="s">
        <v>75</v>
      </c>
      <c r="F12" s="87" t="s">
        <v>69</v>
      </c>
      <c r="G12" s="91">
        <v>35400</v>
      </c>
      <c r="H12" s="89" t="s">
        <v>80</v>
      </c>
      <c r="I12" s="90">
        <v>45264</v>
      </c>
      <c r="J12" s="90">
        <v>45264</v>
      </c>
    </row>
    <row r="13" spans="2:14" ht="50.1" customHeight="1" x14ac:dyDescent="0.35">
      <c r="B13" s="83">
        <v>3</v>
      </c>
      <c r="C13" s="84" t="s">
        <v>70</v>
      </c>
      <c r="D13" s="85">
        <v>109479816</v>
      </c>
      <c r="E13" s="86" t="s">
        <v>76</v>
      </c>
      <c r="F13" s="87" t="s">
        <v>69</v>
      </c>
      <c r="G13" s="91">
        <v>11800</v>
      </c>
      <c r="H13" s="89" t="s">
        <v>80</v>
      </c>
      <c r="I13" s="90">
        <v>45264</v>
      </c>
      <c r="J13" s="90">
        <v>45264</v>
      </c>
    </row>
    <row r="14" spans="2:14" ht="50.1" customHeight="1" x14ac:dyDescent="0.35">
      <c r="B14" s="83">
        <v>4</v>
      </c>
      <c r="C14" s="84" t="s">
        <v>71</v>
      </c>
      <c r="D14" s="85">
        <v>101852321</v>
      </c>
      <c r="E14" s="86" t="s">
        <v>86</v>
      </c>
      <c r="F14" s="92" t="s">
        <v>72</v>
      </c>
      <c r="G14" s="91">
        <v>2389.9899999999998</v>
      </c>
      <c r="H14" s="89" t="s">
        <v>80</v>
      </c>
      <c r="I14" s="90">
        <v>45265</v>
      </c>
      <c r="J14" s="90">
        <v>45265</v>
      </c>
    </row>
    <row r="15" spans="2:14" ht="50.1" customHeight="1" x14ac:dyDescent="0.35">
      <c r="B15" s="83">
        <v>5</v>
      </c>
      <c r="C15" s="84" t="s">
        <v>74</v>
      </c>
      <c r="D15" s="85">
        <v>101549114</v>
      </c>
      <c r="E15" s="95" t="s">
        <v>73</v>
      </c>
      <c r="F15" s="94" t="s">
        <v>81</v>
      </c>
      <c r="G15" s="93">
        <v>16153.02</v>
      </c>
      <c r="H15" s="89" t="s">
        <v>80</v>
      </c>
      <c r="I15" s="90">
        <v>45321</v>
      </c>
      <c r="J15" s="90">
        <v>45322</v>
      </c>
    </row>
    <row r="16" spans="2:14" ht="78" customHeight="1" x14ac:dyDescent="0.35">
      <c r="B16" s="83">
        <v>6</v>
      </c>
      <c r="C16" s="100" t="s">
        <v>116</v>
      </c>
      <c r="D16" s="62">
        <v>101001577</v>
      </c>
      <c r="E16" s="101" t="s">
        <v>115</v>
      </c>
      <c r="F16" s="102" t="s">
        <v>119</v>
      </c>
      <c r="G16" s="66">
        <v>107439.18</v>
      </c>
      <c r="H16" s="64" t="s">
        <v>80</v>
      </c>
      <c r="I16" s="65">
        <v>45370</v>
      </c>
      <c r="J16" s="65">
        <v>45370</v>
      </c>
    </row>
    <row r="17" spans="2:11" ht="84" customHeight="1" x14ac:dyDescent="0.35">
      <c r="B17" s="83">
        <v>7</v>
      </c>
      <c r="C17" s="100" t="s">
        <v>117</v>
      </c>
      <c r="D17" s="62">
        <v>101001577</v>
      </c>
      <c r="E17" s="101" t="s">
        <v>115</v>
      </c>
      <c r="F17" s="102" t="s">
        <v>118</v>
      </c>
      <c r="G17" s="67">
        <v>28809.33</v>
      </c>
      <c r="H17" s="64" t="s">
        <v>80</v>
      </c>
      <c r="I17" s="65">
        <v>45370</v>
      </c>
      <c r="J17" s="65">
        <v>45370</v>
      </c>
      <c r="K17" s="103"/>
    </row>
    <row r="18" spans="2:11" ht="76.5" customHeight="1" x14ac:dyDescent="0.35">
      <c r="B18" s="83">
        <v>8</v>
      </c>
      <c r="C18" s="100" t="s">
        <v>124</v>
      </c>
      <c r="D18" s="62">
        <v>101001577</v>
      </c>
      <c r="E18" s="101" t="s">
        <v>115</v>
      </c>
      <c r="F18" s="102" t="s">
        <v>120</v>
      </c>
      <c r="G18" s="68">
        <v>101125.46</v>
      </c>
      <c r="H18" s="64" t="s">
        <v>80</v>
      </c>
      <c r="I18" s="65">
        <v>45378</v>
      </c>
      <c r="J18" s="65">
        <v>45378</v>
      </c>
    </row>
    <row r="19" spans="2:11" ht="76.5" customHeight="1" x14ac:dyDescent="0.35">
      <c r="B19" s="83">
        <v>9</v>
      </c>
      <c r="C19" s="100" t="s">
        <v>123</v>
      </c>
      <c r="D19" s="62">
        <v>101001577</v>
      </c>
      <c r="E19" s="101" t="s">
        <v>115</v>
      </c>
      <c r="F19" s="102" t="s">
        <v>122</v>
      </c>
      <c r="G19" s="68">
        <v>7787.76</v>
      </c>
      <c r="H19" s="64" t="s">
        <v>80</v>
      </c>
      <c r="I19" s="65">
        <v>45378</v>
      </c>
      <c r="J19" s="65">
        <v>45378</v>
      </c>
    </row>
    <row r="20" spans="2:11" ht="55.5" customHeight="1" x14ac:dyDescent="0.35">
      <c r="B20" s="83">
        <v>10</v>
      </c>
      <c r="C20" s="84" t="s">
        <v>88</v>
      </c>
      <c r="D20" s="85">
        <v>130172323</v>
      </c>
      <c r="E20" s="95" t="s">
        <v>89</v>
      </c>
      <c r="F20" s="94" t="s">
        <v>91</v>
      </c>
      <c r="G20" s="96">
        <v>1600000</v>
      </c>
      <c r="H20" s="89" t="s">
        <v>80</v>
      </c>
      <c r="I20" s="90">
        <v>45352</v>
      </c>
      <c r="J20" s="90">
        <v>45352</v>
      </c>
    </row>
    <row r="21" spans="2:11" ht="57.75" customHeight="1" x14ac:dyDescent="0.35">
      <c r="B21" s="83">
        <v>11</v>
      </c>
      <c r="C21" s="84" t="s">
        <v>88</v>
      </c>
      <c r="D21" s="85">
        <v>130172323</v>
      </c>
      <c r="E21" s="95" t="s">
        <v>89</v>
      </c>
      <c r="F21" s="94" t="s">
        <v>90</v>
      </c>
      <c r="G21" s="96">
        <v>35865</v>
      </c>
      <c r="H21" s="89" t="s">
        <v>80</v>
      </c>
      <c r="I21" s="90">
        <v>45352</v>
      </c>
      <c r="J21" s="90">
        <v>45352</v>
      </c>
    </row>
    <row r="22" spans="2:11" ht="79.5" customHeight="1" x14ac:dyDescent="0.35">
      <c r="B22" s="83">
        <v>12</v>
      </c>
      <c r="C22" s="84" t="s">
        <v>94</v>
      </c>
      <c r="D22" s="85">
        <v>132214331</v>
      </c>
      <c r="E22" s="95" t="s">
        <v>92</v>
      </c>
      <c r="F22" s="94" t="s">
        <v>93</v>
      </c>
      <c r="G22" s="96">
        <v>37207.760000000002</v>
      </c>
      <c r="H22" s="89" t="s">
        <v>80</v>
      </c>
      <c r="I22" s="90">
        <v>45358</v>
      </c>
      <c r="J22" s="90">
        <v>45358</v>
      </c>
    </row>
    <row r="23" spans="2:11" ht="113.25" customHeight="1" x14ac:dyDescent="0.35">
      <c r="B23" s="83">
        <v>13</v>
      </c>
      <c r="C23" s="84" t="s">
        <v>79</v>
      </c>
      <c r="D23" s="85">
        <v>101011149</v>
      </c>
      <c r="E23" s="95" t="s">
        <v>96</v>
      </c>
      <c r="F23" s="94" t="s">
        <v>95</v>
      </c>
      <c r="G23" s="96">
        <v>6628.51</v>
      </c>
      <c r="H23" s="89" t="s">
        <v>80</v>
      </c>
      <c r="I23" s="90">
        <v>45345</v>
      </c>
      <c r="J23" s="90">
        <v>45345</v>
      </c>
    </row>
    <row r="24" spans="2:11" ht="82.5" customHeight="1" x14ac:dyDescent="0.35">
      <c r="B24" s="83">
        <v>14</v>
      </c>
      <c r="C24" s="84" t="s">
        <v>78</v>
      </c>
      <c r="D24" s="85">
        <v>101011149</v>
      </c>
      <c r="E24" s="95" t="s">
        <v>96</v>
      </c>
      <c r="F24" s="94" t="s">
        <v>95</v>
      </c>
      <c r="G24" s="96">
        <v>13050.06</v>
      </c>
      <c r="H24" s="89" t="s">
        <v>80</v>
      </c>
      <c r="I24" s="90">
        <v>45348</v>
      </c>
      <c r="J24" s="90">
        <v>45348</v>
      </c>
    </row>
    <row r="25" spans="2:11" ht="108" customHeight="1" x14ac:dyDescent="0.35">
      <c r="B25" s="83">
        <v>15</v>
      </c>
      <c r="C25" s="84" t="s">
        <v>77</v>
      </c>
      <c r="D25" s="85">
        <v>101011149</v>
      </c>
      <c r="E25" s="95" t="s">
        <v>96</v>
      </c>
      <c r="F25" s="94" t="s">
        <v>95</v>
      </c>
      <c r="G25" s="96">
        <v>13072.41</v>
      </c>
      <c r="H25" s="89" t="s">
        <v>80</v>
      </c>
      <c r="I25" s="90">
        <v>45351</v>
      </c>
      <c r="J25" s="90">
        <v>45351</v>
      </c>
    </row>
    <row r="26" spans="2:11" ht="57.75" customHeight="1" x14ac:dyDescent="0.35">
      <c r="B26" s="83">
        <v>16</v>
      </c>
      <c r="C26" s="97" t="s">
        <v>99</v>
      </c>
      <c r="D26" s="85">
        <v>131084362</v>
      </c>
      <c r="E26" s="95" t="s">
        <v>98</v>
      </c>
      <c r="F26" s="94" t="s">
        <v>97</v>
      </c>
      <c r="G26" s="98">
        <v>8968</v>
      </c>
      <c r="H26" s="89" t="s">
        <v>80</v>
      </c>
      <c r="I26" s="90">
        <v>45352</v>
      </c>
      <c r="J26" s="90">
        <v>45352</v>
      </c>
    </row>
    <row r="27" spans="2:11" ht="54" customHeight="1" x14ac:dyDescent="0.35">
      <c r="B27" s="83">
        <v>17</v>
      </c>
      <c r="C27" s="97" t="s">
        <v>102</v>
      </c>
      <c r="D27" s="85">
        <v>130297118</v>
      </c>
      <c r="E27" s="95" t="s">
        <v>100</v>
      </c>
      <c r="F27" s="94" t="s">
        <v>101</v>
      </c>
      <c r="G27" s="96">
        <v>62268.4</v>
      </c>
      <c r="H27" s="89" t="s">
        <v>80</v>
      </c>
      <c r="I27" s="90">
        <v>45358</v>
      </c>
      <c r="J27" s="90">
        <v>45358</v>
      </c>
    </row>
    <row r="28" spans="2:11" ht="50.1" customHeight="1" x14ac:dyDescent="0.35">
      <c r="B28" s="83">
        <v>18</v>
      </c>
      <c r="C28" s="84" t="s">
        <v>103</v>
      </c>
      <c r="D28" s="85">
        <v>132955392</v>
      </c>
      <c r="E28" s="95" t="s">
        <v>105</v>
      </c>
      <c r="F28" s="94" t="s">
        <v>104</v>
      </c>
      <c r="G28" s="96">
        <v>27995.5</v>
      </c>
      <c r="H28" s="89" t="s">
        <v>80</v>
      </c>
      <c r="I28" s="90">
        <v>45355</v>
      </c>
      <c r="J28" s="90">
        <v>45355</v>
      </c>
    </row>
    <row r="29" spans="2:11" ht="84" customHeight="1" x14ac:dyDescent="0.35">
      <c r="B29" s="83">
        <v>19</v>
      </c>
      <c r="C29" s="97" t="s">
        <v>108</v>
      </c>
      <c r="D29" s="85">
        <v>101572698</v>
      </c>
      <c r="E29" s="95" t="s">
        <v>107</v>
      </c>
      <c r="F29" s="94" t="s">
        <v>106</v>
      </c>
      <c r="G29" s="96">
        <v>6519.5</v>
      </c>
      <c r="H29" s="89" t="s">
        <v>80</v>
      </c>
      <c r="I29" s="90">
        <v>45369</v>
      </c>
      <c r="J29" s="90">
        <v>45369</v>
      </c>
    </row>
    <row r="30" spans="2:11" ht="87.75" customHeight="1" x14ac:dyDescent="0.35">
      <c r="B30" s="83">
        <v>20</v>
      </c>
      <c r="C30" s="84" t="s">
        <v>110</v>
      </c>
      <c r="D30" s="85">
        <v>132074505</v>
      </c>
      <c r="E30" s="95" t="s">
        <v>109</v>
      </c>
      <c r="F30" s="94" t="s">
        <v>111</v>
      </c>
      <c r="G30" s="96">
        <v>11800</v>
      </c>
      <c r="H30" s="89" t="s">
        <v>80</v>
      </c>
      <c r="I30" s="90">
        <v>45363</v>
      </c>
      <c r="J30" s="90">
        <v>45363</v>
      </c>
    </row>
    <row r="31" spans="2:11" ht="121.5" customHeight="1" x14ac:dyDescent="0.35">
      <c r="B31" s="83">
        <v>21</v>
      </c>
      <c r="C31" s="84" t="s">
        <v>114</v>
      </c>
      <c r="D31" s="99">
        <v>112181243</v>
      </c>
      <c r="E31" s="95" t="s">
        <v>112</v>
      </c>
      <c r="F31" s="94" t="s">
        <v>113</v>
      </c>
      <c r="G31" s="96">
        <v>19281.2</v>
      </c>
      <c r="H31" s="89" t="s">
        <v>80</v>
      </c>
      <c r="I31" s="90">
        <v>45371</v>
      </c>
      <c r="J31" s="90">
        <v>45371</v>
      </c>
    </row>
    <row r="32" spans="2:11" ht="114.75" customHeight="1" x14ac:dyDescent="0.35">
      <c r="B32" s="83">
        <v>22</v>
      </c>
      <c r="C32" s="97" t="s">
        <v>126</v>
      </c>
      <c r="D32" s="85">
        <v>131211224</v>
      </c>
      <c r="E32" s="95" t="s">
        <v>121</v>
      </c>
      <c r="F32" s="94" t="s">
        <v>125</v>
      </c>
      <c r="G32" s="96">
        <v>262542.83</v>
      </c>
      <c r="H32" s="89" t="s">
        <v>80</v>
      </c>
      <c r="I32" s="90">
        <v>45369</v>
      </c>
      <c r="J32" s="90">
        <v>45369</v>
      </c>
    </row>
    <row r="33" spans="2:12" ht="34.5" customHeight="1" x14ac:dyDescent="0.35">
      <c r="B33" s="69"/>
      <c r="C33" s="70"/>
      <c r="D33" s="63"/>
      <c r="E33" s="71" t="s">
        <v>1</v>
      </c>
      <c r="F33" s="72"/>
      <c r="G33" s="73">
        <f>SUM(G11:G32)</f>
        <v>2451503.91</v>
      </c>
      <c r="H33" s="74"/>
      <c r="I33" s="74"/>
      <c r="J33" s="74"/>
      <c r="L33" s="48"/>
    </row>
    <row r="34" spans="2:12" ht="16.5" customHeight="1" x14ac:dyDescent="0.35">
      <c r="B34" s="75"/>
      <c r="C34" s="76"/>
      <c r="D34" s="76"/>
      <c r="E34" s="76"/>
      <c r="F34" s="77"/>
      <c r="G34" s="78"/>
      <c r="H34" s="79"/>
      <c r="I34" s="79"/>
      <c r="J34" s="79"/>
      <c r="L34" s="48"/>
    </row>
    <row r="35" spans="2:12" ht="16.5" customHeight="1" x14ac:dyDescent="0.35">
      <c r="B35" s="75"/>
      <c r="C35" s="76"/>
      <c r="D35" s="76"/>
      <c r="E35" s="76"/>
      <c r="F35" s="77"/>
      <c r="G35" s="78"/>
      <c r="H35" s="79"/>
      <c r="I35" s="79"/>
      <c r="J35" s="79"/>
      <c r="L35" s="48"/>
    </row>
    <row r="36" spans="2:12" ht="29.25" customHeight="1" x14ac:dyDescent="0.35">
      <c r="B36" s="75"/>
      <c r="C36" s="76"/>
      <c r="D36" s="76"/>
      <c r="E36" s="76"/>
      <c r="F36" s="77"/>
      <c r="G36" s="78"/>
      <c r="H36" s="79"/>
      <c r="I36" s="79"/>
      <c r="J36" s="79"/>
      <c r="L36" s="48"/>
    </row>
    <row r="37" spans="2:12" ht="16.5" customHeight="1" x14ac:dyDescent="0.35">
      <c r="B37" s="75"/>
      <c r="C37" s="76"/>
      <c r="D37" s="76"/>
      <c r="E37" s="76"/>
      <c r="F37" s="77"/>
      <c r="G37" s="78"/>
      <c r="H37" s="79"/>
      <c r="I37" s="79"/>
      <c r="J37" s="79"/>
      <c r="L37" s="48"/>
    </row>
    <row r="38" spans="2:12" ht="22.5" customHeight="1" x14ac:dyDescent="0.35">
      <c r="B38" s="75"/>
      <c r="C38" s="76"/>
      <c r="D38" s="76"/>
      <c r="E38" s="76"/>
      <c r="F38" s="77"/>
      <c r="G38" s="78"/>
      <c r="H38" s="79"/>
      <c r="I38" s="79"/>
      <c r="J38" s="79"/>
      <c r="L38" s="48"/>
    </row>
    <row r="39" spans="2:12" ht="21" customHeight="1" x14ac:dyDescent="0.35">
      <c r="B39" s="75"/>
      <c r="C39" s="76"/>
      <c r="D39" s="76"/>
      <c r="E39" s="76"/>
      <c r="F39" s="77"/>
      <c r="G39" s="78"/>
      <c r="H39" s="79"/>
      <c r="I39" s="79"/>
      <c r="J39" s="79"/>
      <c r="L39" s="48"/>
    </row>
    <row r="40" spans="2:12" ht="16.5" customHeight="1" x14ac:dyDescent="0.35">
      <c r="B40" s="75"/>
      <c r="C40" s="76"/>
      <c r="D40" s="76"/>
      <c r="E40" s="76"/>
      <c r="F40" s="77"/>
      <c r="G40" s="78"/>
      <c r="H40" s="79"/>
      <c r="I40" s="79"/>
      <c r="J40" s="79"/>
      <c r="L40" s="48"/>
    </row>
    <row r="41" spans="2:12" ht="16.5" customHeight="1" x14ac:dyDescent="0.35">
      <c r="B41" s="75"/>
      <c r="C41" s="76"/>
      <c r="D41" s="76"/>
      <c r="E41" s="76"/>
      <c r="F41" s="77"/>
      <c r="G41" s="78"/>
      <c r="H41" s="79"/>
      <c r="I41" s="79"/>
      <c r="J41" s="79"/>
      <c r="L41" s="48"/>
    </row>
    <row r="42" spans="2:12" ht="16.5" customHeight="1" x14ac:dyDescent="0.35">
      <c r="B42" s="75"/>
      <c r="C42" s="76"/>
      <c r="D42" s="76"/>
      <c r="E42" s="76"/>
      <c r="F42" s="77"/>
      <c r="G42" s="78"/>
      <c r="H42" s="79"/>
      <c r="I42" s="79"/>
      <c r="J42" s="79"/>
      <c r="L42" s="48"/>
    </row>
    <row r="43" spans="2:12" ht="16.5" customHeight="1" x14ac:dyDescent="0.35">
      <c r="B43" s="75"/>
      <c r="C43" s="76"/>
      <c r="D43" s="76"/>
      <c r="E43" s="76"/>
      <c r="F43" s="77"/>
      <c r="G43" s="78"/>
      <c r="H43" s="79"/>
      <c r="I43" s="79"/>
      <c r="J43" s="79"/>
      <c r="L43" s="48"/>
    </row>
    <row r="44" spans="2:12" ht="16.5" customHeight="1" x14ac:dyDescent="0.35">
      <c r="B44" s="75"/>
      <c r="C44" s="76"/>
      <c r="D44" s="76"/>
      <c r="E44" s="76"/>
      <c r="F44" s="77"/>
      <c r="G44" s="78"/>
      <c r="H44" s="79"/>
      <c r="I44" s="79"/>
      <c r="J44" s="79"/>
      <c r="L44" s="48"/>
    </row>
    <row r="45" spans="2:12" ht="16.5" customHeight="1" x14ac:dyDescent="0.35">
      <c r="B45" s="75"/>
      <c r="C45" s="80"/>
      <c r="D45" s="80"/>
      <c r="E45" s="79"/>
      <c r="F45" s="79"/>
      <c r="G45" s="81"/>
      <c r="H45" s="79"/>
      <c r="I45" s="79"/>
      <c r="J45" s="79"/>
    </row>
    <row r="46" spans="2:12" ht="16.5" hidden="1" customHeight="1" x14ac:dyDescent="0.35">
      <c r="B46" s="75"/>
      <c r="C46" s="80"/>
      <c r="D46" s="80"/>
      <c r="E46" s="79"/>
      <c r="F46" s="79"/>
      <c r="G46" s="81"/>
      <c r="H46" s="79"/>
      <c r="I46" s="79"/>
      <c r="J46" s="79"/>
    </row>
    <row r="47" spans="2:12" ht="31.5" customHeight="1" x14ac:dyDescent="0.35">
      <c r="B47" s="141" t="s">
        <v>83</v>
      </c>
      <c r="C47" s="141"/>
      <c r="D47" s="141"/>
      <c r="E47" s="141"/>
      <c r="F47" s="77" t="s">
        <v>35</v>
      </c>
      <c r="G47" s="139" t="s">
        <v>34</v>
      </c>
      <c r="H47" s="139"/>
      <c r="I47" s="139"/>
      <c r="J47" s="139"/>
    </row>
    <row r="48" spans="2:12" ht="25.5" customHeight="1" x14ac:dyDescent="0.35">
      <c r="B48" s="141" t="s">
        <v>84</v>
      </c>
      <c r="C48" s="141"/>
      <c r="D48" s="141"/>
      <c r="E48" s="141"/>
      <c r="F48" s="82" t="s">
        <v>82</v>
      </c>
      <c r="G48" s="140" t="s">
        <v>85</v>
      </c>
      <c r="H48" s="140"/>
      <c r="I48" s="140"/>
      <c r="J48" s="140"/>
    </row>
    <row r="49" spans="2:11" ht="24.75" customHeight="1" x14ac:dyDescent="0.35">
      <c r="B49" s="77"/>
      <c r="C49" s="77" t="s">
        <v>127</v>
      </c>
      <c r="D49" s="77" t="s">
        <v>128</v>
      </c>
      <c r="E49" s="77"/>
      <c r="F49" s="82" t="s">
        <v>37</v>
      </c>
      <c r="G49" s="139" t="s">
        <v>55</v>
      </c>
      <c r="H49" s="139"/>
      <c r="I49" s="139"/>
      <c r="J49" s="139"/>
    </row>
    <row r="51" spans="2:11" x14ac:dyDescent="0.35">
      <c r="B51" s="49"/>
      <c r="J51" s="51"/>
    </row>
    <row r="52" spans="2:11" x14ac:dyDescent="0.35">
      <c r="B52" s="49"/>
    </row>
    <row r="53" spans="2:11" x14ac:dyDescent="0.35">
      <c r="B53" s="49"/>
    </row>
    <row r="54" spans="2:11" x14ac:dyDescent="0.35">
      <c r="B54" s="49"/>
      <c r="F54" s="52"/>
    </row>
    <row r="55" spans="2:11" x14ac:dyDescent="0.35">
      <c r="B55" s="49"/>
      <c r="F55" s="52"/>
    </row>
    <row r="56" spans="2:11" x14ac:dyDescent="0.35">
      <c r="B56" s="49"/>
      <c r="G56" s="52"/>
    </row>
    <row r="57" spans="2:11" x14ac:dyDescent="0.35">
      <c r="B57" s="49"/>
      <c r="G57" s="52"/>
      <c r="H57" s="52"/>
    </row>
    <row r="58" spans="2:11" x14ac:dyDescent="0.35">
      <c r="B58" s="49"/>
      <c r="H58" s="54"/>
    </row>
    <row r="59" spans="2:11" x14ac:dyDescent="0.35">
      <c r="B59" s="49"/>
      <c r="K59" s="51"/>
    </row>
    <row r="60" spans="2:11" x14ac:dyDescent="0.35">
      <c r="B60" s="49"/>
      <c r="K60" s="47"/>
    </row>
    <row r="61" spans="2:11" x14ac:dyDescent="0.35">
      <c r="B61" s="49"/>
    </row>
    <row r="62" spans="2:11" x14ac:dyDescent="0.35">
      <c r="B62" s="49"/>
    </row>
    <row r="63" spans="2:11" x14ac:dyDescent="0.35">
      <c r="B63" s="49"/>
    </row>
    <row r="64" spans="2:11" x14ac:dyDescent="0.35">
      <c r="B64" s="49"/>
    </row>
    <row r="65" spans="2:2" x14ac:dyDescent="0.35">
      <c r="B65" s="49"/>
    </row>
    <row r="66" spans="2:2" x14ac:dyDescent="0.35">
      <c r="B66" s="49"/>
    </row>
    <row r="67" spans="2:2" x14ac:dyDescent="0.35">
      <c r="B67" s="49"/>
    </row>
    <row r="68" spans="2:2" x14ac:dyDescent="0.35">
      <c r="B68" s="49"/>
    </row>
    <row r="69" spans="2:2" x14ac:dyDescent="0.35">
      <c r="B69" s="49"/>
    </row>
    <row r="70" spans="2:2" x14ac:dyDescent="0.35">
      <c r="B70" s="49"/>
    </row>
    <row r="71" spans="2:2" x14ac:dyDescent="0.35">
      <c r="B71" s="49"/>
    </row>
    <row r="72" spans="2:2" x14ac:dyDescent="0.35">
      <c r="B72" s="49"/>
    </row>
    <row r="73" spans="2:2" x14ac:dyDescent="0.35">
      <c r="B73" s="49"/>
    </row>
    <row r="74" spans="2:2" x14ac:dyDescent="0.35">
      <c r="B74" s="49"/>
    </row>
    <row r="75" spans="2:2" x14ac:dyDescent="0.35">
      <c r="B75" s="49"/>
    </row>
    <row r="76" spans="2:2" x14ac:dyDescent="0.35">
      <c r="B76" s="49"/>
    </row>
    <row r="77" spans="2:2" x14ac:dyDescent="0.35">
      <c r="B77" s="49"/>
    </row>
    <row r="78" spans="2:2" x14ac:dyDescent="0.35">
      <c r="B78" s="49"/>
    </row>
    <row r="79" spans="2:2" x14ac:dyDescent="0.35">
      <c r="B79" s="49"/>
    </row>
    <row r="80" spans="2:2" x14ac:dyDescent="0.35">
      <c r="B80" s="49"/>
    </row>
    <row r="81" spans="2:11" x14ac:dyDescent="0.35">
      <c r="B81" s="49"/>
    </row>
    <row r="82" spans="2:11" x14ac:dyDescent="0.35">
      <c r="B82" s="49"/>
    </row>
    <row r="84" spans="2:11" x14ac:dyDescent="0.35">
      <c r="B84" s="53"/>
      <c r="C84" s="53"/>
      <c r="D84" s="53"/>
    </row>
    <row r="85" spans="2:11" x14ac:dyDescent="0.35">
      <c r="B85" s="50"/>
      <c r="C85" s="50"/>
      <c r="D85" s="50"/>
      <c r="F85" s="50"/>
      <c r="H85" s="50"/>
      <c r="I85" s="50"/>
      <c r="J85" s="50"/>
    </row>
    <row r="93" spans="2:11" x14ac:dyDescent="0.35">
      <c r="K93" s="50"/>
    </row>
  </sheetData>
  <mergeCells count="8">
    <mergeCell ref="B5:J5"/>
    <mergeCell ref="B6:J6"/>
    <mergeCell ref="B7:J7"/>
    <mergeCell ref="G47:J47"/>
    <mergeCell ref="G49:J49"/>
    <mergeCell ref="G48:J48"/>
    <mergeCell ref="B47:E47"/>
    <mergeCell ref="B48:E48"/>
  </mergeCells>
  <phoneticPr fontId="14" type="noConversion"/>
  <pageMargins left="0.70866141732283472" right="0.70866141732283472" top="0.74803149606299213" bottom="0.74803149606299213" header="0.31496062992125984" footer="0.31496062992125984"/>
  <pageSetup scale="3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5F7F-0127-4DD5-A0AE-8DBFA7CF3A34}">
  <dimension ref="A3:D38"/>
  <sheetViews>
    <sheetView topLeftCell="A8" workbookViewId="0">
      <selection activeCell="D40" sqref="D40"/>
    </sheetView>
  </sheetViews>
  <sheetFormatPr defaultColWidth="11.42578125" defaultRowHeight="15" x14ac:dyDescent="0.25"/>
  <cols>
    <col min="1" max="2" width="22.42578125" customWidth="1"/>
    <col min="3" max="3" width="19.28515625" customWidth="1"/>
    <col min="4" max="4" width="19.5703125" customWidth="1"/>
  </cols>
  <sheetData>
    <row r="3" spans="1:4" ht="23.25" x14ac:dyDescent="0.35">
      <c r="A3" s="42" t="s">
        <v>52</v>
      </c>
      <c r="B3" s="42"/>
    </row>
    <row r="4" spans="1:4" x14ac:dyDescent="0.25">
      <c r="A4" s="9" t="s">
        <v>38</v>
      </c>
    </row>
    <row r="5" spans="1:4" x14ac:dyDescent="0.25">
      <c r="A5" s="18" t="s">
        <v>39</v>
      </c>
    </row>
    <row r="6" spans="1:4" x14ac:dyDescent="0.25">
      <c r="A6" s="1">
        <v>200</v>
      </c>
      <c r="B6" s="1">
        <v>1</v>
      </c>
      <c r="C6" s="35">
        <f>A6*B6</f>
        <v>200</v>
      </c>
    </row>
    <row r="7" spans="1:4" x14ac:dyDescent="0.25">
      <c r="A7" s="1">
        <v>500</v>
      </c>
      <c r="B7" s="1">
        <v>3</v>
      </c>
      <c r="C7" s="35">
        <f t="shared" ref="C7" si="0">A7*B7</f>
        <v>1500</v>
      </c>
    </row>
    <row r="8" spans="1:4" x14ac:dyDescent="0.25">
      <c r="A8" s="1">
        <v>1000</v>
      </c>
      <c r="B8" s="1">
        <f>100+77+42+1</f>
        <v>220</v>
      </c>
      <c r="C8" s="39">
        <f>A8*B8</f>
        <v>220000</v>
      </c>
    </row>
    <row r="9" spans="1:4" ht="15.75" thickBot="1" x14ac:dyDescent="0.3">
      <c r="A9" s="18" t="s">
        <v>40</v>
      </c>
      <c r="B9" s="1"/>
      <c r="C9" s="40">
        <f>+C6+C7+C8</f>
        <v>221700</v>
      </c>
      <c r="D9" t="s">
        <v>41</v>
      </c>
    </row>
    <row r="10" spans="1:4" ht="15.75" thickTop="1" x14ac:dyDescent="0.25">
      <c r="A10" s="1"/>
      <c r="B10" s="1"/>
    </row>
    <row r="11" spans="1:4" x14ac:dyDescent="0.25">
      <c r="A11" s="1">
        <v>500</v>
      </c>
      <c r="B11" s="1">
        <v>187</v>
      </c>
      <c r="C11" s="35">
        <f t="shared" ref="C11:C12" si="1">A11*B11</f>
        <v>93500</v>
      </c>
    </row>
    <row r="12" spans="1:4" x14ac:dyDescent="0.25">
      <c r="A12" s="1">
        <v>1000</v>
      </c>
      <c r="B12" s="1">
        <v>846</v>
      </c>
      <c r="C12" s="39">
        <f t="shared" si="1"/>
        <v>846000</v>
      </c>
    </row>
    <row r="13" spans="1:4" ht="15.75" thickBot="1" x14ac:dyDescent="0.3">
      <c r="A13" s="18" t="s">
        <v>40</v>
      </c>
      <c r="B13" s="1"/>
      <c r="C13" s="41">
        <f>+C11+C12</f>
        <v>939500</v>
      </c>
      <c r="D13" t="s">
        <v>42</v>
      </c>
    </row>
    <row r="14" spans="1:4" ht="15.75" thickTop="1" x14ac:dyDescent="0.25">
      <c r="A14" s="1"/>
      <c r="B14" s="1"/>
    </row>
    <row r="15" spans="1:4" x14ac:dyDescent="0.25">
      <c r="A15" s="1"/>
      <c r="B15" s="1"/>
    </row>
    <row r="16" spans="1:4" x14ac:dyDescent="0.25">
      <c r="A16" s="1">
        <v>200</v>
      </c>
      <c r="B16" s="1">
        <v>1</v>
      </c>
      <c r="C16" s="35">
        <f>A16*B16</f>
        <v>200</v>
      </c>
    </row>
    <row r="17" spans="1:4" x14ac:dyDescent="0.25">
      <c r="A17" s="1">
        <v>1000</v>
      </c>
      <c r="B17" s="1">
        <v>61</v>
      </c>
      <c r="C17" s="39">
        <f>A17*B17</f>
        <v>61000</v>
      </c>
      <c r="D17" t="s">
        <v>43</v>
      </c>
    </row>
    <row r="18" spans="1:4" ht="15.75" thickBot="1" x14ac:dyDescent="0.3">
      <c r="A18" s="18" t="s">
        <v>40</v>
      </c>
      <c r="B18" s="1"/>
      <c r="C18" s="41">
        <f>+C16+C17</f>
        <v>61200</v>
      </c>
    </row>
    <row r="19" spans="1:4" ht="15.75" thickTop="1" x14ac:dyDescent="0.25">
      <c r="A19" s="1"/>
      <c r="B19" s="1"/>
    </row>
    <row r="20" spans="1:4" x14ac:dyDescent="0.25">
      <c r="A20" s="18" t="s">
        <v>44</v>
      </c>
      <c r="B20" s="1"/>
      <c r="C20" s="13">
        <f>+C9+C13+C18</f>
        <v>1222400</v>
      </c>
    </row>
    <row r="21" spans="1:4" x14ac:dyDescent="0.25">
      <c r="A21" s="1"/>
      <c r="B21" s="1"/>
    </row>
    <row r="22" spans="1:4" x14ac:dyDescent="0.25">
      <c r="A22" s="1"/>
    </row>
    <row r="23" spans="1:4" x14ac:dyDescent="0.25">
      <c r="A23" s="18" t="s">
        <v>45</v>
      </c>
    </row>
    <row r="24" spans="1:4" x14ac:dyDescent="0.25">
      <c r="A24" s="1">
        <v>200</v>
      </c>
      <c r="B24" s="1">
        <v>2</v>
      </c>
      <c r="C24" s="35">
        <f>A24*B24</f>
        <v>400</v>
      </c>
    </row>
    <row r="25" spans="1:4" x14ac:dyDescent="0.25">
      <c r="A25" s="1">
        <v>500</v>
      </c>
      <c r="B25" s="1">
        <f>3+187</f>
        <v>190</v>
      </c>
      <c r="C25" s="35">
        <f t="shared" ref="C25" si="2">A25*B25</f>
        <v>95000</v>
      </c>
    </row>
    <row r="26" spans="1:4" x14ac:dyDescent="0.25">
      <c r="A26" s="1">
        <v>1000</v>
      </c>
      <c r="B26" s="45">
        <v>1127</v>
      </c>
      <c r="C26" s="39">
        <f>A26*B26</f>
        <v>1127000</v>
      </c>
    </row>
    <row r="27" spans="1:4" ht="15.75" thickBot="1" x14ac:dyDescent="0.3">
      <c r="A27" s="18" t="s">
        <v>40</v>
      </c>
      <c r="C27" s="41">
        <f>+C24+C25+C26</f>
        <v>1222400</v>
      </c>
    </row>
    <row r="28" spans="1:4" ht="15.75" thickTop="1" x14ac:dyDescent="0.25"/>
    <row r="30" spans="1:4" x14ac:dyDescent="0.25">
      <c r="A30" s="18" t="s">
        <v>46</v>
      </c>
      <c r="C30" s="18" t="s">
        <v>47</v>
      </c>
    </row>
    <row r="31" spans="1:4" x14ac:dyDescent="0.25">
      <c r="A31" s="18" t="s">
        <v>48</v>
      </c>
      <c r="B31" s="18"/>
      <c r="C31" s="18" t="s">
        <v>49</v>
      </c>
    </row>
    <row r="32" spans="1:4" x14ac:dyDescent="0.25">
      <c r="A32" s="18" t="s">
        <v>50</v>
      </c>
      <c r="B32" s="18"/>
      <c r="C32" s="18" t="s">
        <v>51</v>
      </c>
    </row>
    <row r="33" spans="1:3" x14ac:dyDescent="0.25">
      <c r="A33" s="43">
        <v>44987</v>
      </c>
      <c r="C33" s="43">
        <v>44987</v>
      </c>
    </row>
    <row r="34" spans="1:3" x14ac:dyDescent="0.25">
      <c r="A34" s="44">
        <v>0.58472222222222225</v>
      </c>
      <c r="C34" s="44">
        <v>0.58472222222222225</v>
      </c>
    </row>
    <row r="36" spans="1:3" x14ac:dyDescent="0.25">
      <c r="B36" s="18" t="s">
        <v>47</v>
      </c>
    </row>
    <row r="37" spans="1:3" x14ac:dyDescent="0.25">
      <c r="B37" s="18" t="s">
        <v>53</v>
      </c>
    </row>
    <row r="38" spans="1:3" x14ac:dyDescent="0.25">
      <c r="B38" s="18" t="s">
        <v>54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142" t="s">
        <v>3</v>
      </c>
      <c r="D6" s="142"/>
      <c r="E6" s="142"/>
      <c r="F6" s="142"/>
      <c r="G6" s="142"/>
      <c r="H6" s="8"/>
    </row>
    <row r="7" spans="2:8" x14ac:dyDescent="0.25">
      <c r="B7" s="6"/>
      <c r="H7" s="7"/>
    </row>
    <row r="8" spans="2:8" x14ac:dyDescent="0.25">
      <c r="B8" s="6"/>
      <c r="D8" s="9" t="s">
        <v>4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143" t="s">
        <v>5</v>
      </c>
      <c r="C11" s="144"/>
      <c r="D11" s="144"/>
      <c r="E11" s="144"/>
      <c r="F11" s="144"/>
      <c r="G11" s="144"/>
      <c r="H11" s="145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6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7</v>
      </c>
      <c r="F15" s="1"/>
      <c r="H15" s="7"/>
    </row>
    <row r="16" spans="2:8" ht="16.5" x14ac:dyDescent="0.35">
      <c r="B16" s="11" t="s">
        <v>8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9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10</v>
      </c>
      <c r="F20" s="1"/>
      <c r="H20" s="7"/>
    </row>
    <row r="21" spans="2:13" x14ac:dyDescent="0.25">
      <c r="B21" s="11" t="s">
        <v>11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146" t="s">
        <v>12</v>
      </c>
      <c r="D23" s="146"/>
      <c r="E23" s="146"/>
      <c r="F23" s="146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13</v>
      </c>
      <c r="C25" s="16">
        <v>971999.14</v>
      </c>
      <c r="D25" s="18" t="s">
        <v>14</v>
      </c>
      <c r="E25" s="19"/>
      <c r="F25" s="18" t="s">
        <v>15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16</v>
      </c>
      <c r="C27" s="19"/>
      <c r="D27" s="18" t="s">
        <v>17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147" t="s">
        <v>18</v>
      </c>
      <c r="C29" s="148"/>
      <c r="D29" s="148"/>
      <c r="E29" s="148"/>
      <c r="F29" s="148"/>
      <c r="G29" s="148"/>
      <c r="H29" s="149"/>
    </row>
    <row r="30" spans="2:13" ht="15.75" thickTop="1" x14ac:dyDescent="0.25">
      <c r="B30" s="6"/>
      <c r="F30" s="1"/>
      <c r="H30" s="7"/>
    </row>
    <row r="31" spans="2:13" x14ac:dyDescent="0.25">
      <c r="B31" s="150" t="s">
        <v>19</v>
      </c>
      <c r="C31" s="151"/>
      <c r="D31" s="151"/>
      <c r="E31" s="151"/>
      <c r="F31" s="151"/>
      <c r="G31" s="151"/>
      <c r="H31" s="152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20</v>
      </c>
      <c r="E33" s="24"/>
      <c r="F33" s="23" t="s">
        <v>21</v>
      </c>
      <c r="G33" s="23" t="s">
        <v>22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23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23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23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23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23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10</v>
      </c>
      <c r="C45" s="22"/>
      <c r="D45" s="22"/>
      <c r="E45" s="22"/>
      <c r="F45" s="22"/>
      <c r="G45" s="22"/>
      <c r="H45" s="25"/>
    </row>
    <row r="46" spans="2:9" x14ac:dyDescent="0.25">
      <c r="B46" s="11" t="s">
        <v>11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144" t="s">
        <v>2</v>
      </c>
      <c r="C2" s="144"/>
      <c r="D2" s="144"/>
    </row>
    <row r="3" spans="2:4" x14ac:dyDescent="0.25">
      <c r="B3" t="s">
        <v>33</v>
      </c>
    </row>
    <row r="6" spans="2:4" x14ac:dyDescent="0.25">
      <c r="B6" s="9" t="s">
        <v>24</v>
      </c>
      <c r="C6" s="9"/>
    </row>
    <row r="7" spans="2:4" x14ac:dyDescent="0.25">
      <c r="B7" t="s">
        <v>25</v>
      </c>
      <c r="D7" s="35">
        <v>189543.07</v>
      </c>
    </row>
    <row r="8" spans="2:4" x14ac:dyDescent="0.25">
      <c r="B8" t="s">
        <v>26</v>
      </c>
      <c r="D8" s="35">
        <v>3892815.52</v>
      </c>
    </row>
    <row r="9" spans="2:4" x14ac:dyDescent="0.25">
      <c r="B9" t="s">
        <v>27</v>
      </c>
      <c r="D9" s="35">
        <v>762391</v>
      </c>
    </row>
    <row r="10" spans="2:4" ht="15.75" thickBot="1" x14ac:dyDescent="0.3">
      <c r="B10" s="18" t="s">
        <v>29</v>
      </c>
      <c r="C10" s="1"/>
      <c r="D10" s="37">
        <f>SUM(D7:D9)</f>
        <v>4844749.59</v>
      </c>
    </row>
    <row r="12" spans="2:4" ht="15.75" thickBot="1" x14ac:dyDescent="0.3">
      <c r="B12" t="s">
        <v>30</v>
      </c>
      <c r="C12" t="s">
        <v>28</v>
      </c>
      <c r="D12" s="36">
        <f>+'Marzo 2024'!G33</f>
        <v>2451503.91</v>
      </c>
    </row>
    <row r="15" spans="2:4" ht="15.75" thickBot="1" x14ac:dyDescent="0.3">
      <c r="B15" s="18" t="s">
        <v>31</v>
      </c>
      <c r="C15" s="1" t="s">
        <v>32</v>
      </c>
      <c r="D15" s="38">
        <f>+D10-D12</f>
        <v>2393245.6799999997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JULIO 2024</vt:lpstr>
      <vt:lpstr>Hoja4</vt:lpstr>
      <vt:lpstr>Marzo 2024</vt:lpstr>
      <vt:lpstr>Hoja2</vt:lpstr>
      <vt:lpstr>Analisis por anti</vt:lpstr>
      <vt:lpstr>Hoja1</vt:lpstr>
      <vt:lpstr>'JULIO 2024'!Print_Area</vt:lpstr>
      <vt:lpstr>'Marzo 2024'!Print_Area</vt:lpstr>
      <vt:lpstr>'JULIO 2024'!Print_Titles</vt:lpstr>
      <vt:lpstr>'Marzo 2024'!Print_Titles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Ilania Quezada</cp:lastModifiedBy>
  <cp:lastPrinted>2024-08-13T16:17:01Z</cp:lastPrinted>
  <dcterms:created xsi:type="dcterms:W3CDTF">2019-09-05T12:51:01Z</dcterms:created>
  <dcterms:modified xsi:type="dcterms:W3CDTF">2024-08-14T19:38:36Z</dcterms:modified>
</cp:coreProperties>
</file>